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１次予選" sheetId="1" r:id="rId1"/>
    <sheet name="１次予選 (2)" sheetId="2" r:id="rId2"/>
    <sheet name="１次予選 (3)" sheetId="3" r:id="rId3"/>
    <sheet name="星取表" sheetId="4" r:id="rId4"/>
  </sheets>
  <definedNames>
    <definedName name="_xlnm.Print_Area" localSheetId="0">'１次予選'!$A$1:$AP$33</definedName>
    <definedName name="_xlnm.Print_Area" localSheetId="1">'１次予選 (2)'!$A$1:$AP$33</definedName>
    <definedName name="_xlnm.Print_Area" localSheetId="2">'１次予選 (3)'!$A$1:$AP$33</definedName>
    <definedName name="_xlnm.Print_Titles" localSheetId="3">'星取表'!$1:$1</definedName>
  </definedNames>
  <calcPr fullCalcOnLoad="1"/>
</workbook>
</file>

<file path=xl/sharedStrings.xml><?xml version="1.0" encoding="utf-8"?>
<sst xmlns="http://schemas.openxmlformats.org/spreadsheetml/2006/main" count="1373" uniqueCount="351">
  <si>
    <t>ＶＳ</t>
  </si>
  <si>
    <t>Ａ1</t>
  </si>
  <si>
    <t>Ａ2</t>
  </si>
  <si>
    <t>Ａ3</t>
  </si>
  <si>
    <t>Ａ4</t>
  </si>
  <si>
    <t>Ａ5</t>
  </si>
  <si>
    <t>会場</t>
  </si>
  <si>
    <t>Ａ1</t>
  </si>
  <si>
    <t>※</t>
  </si>
  <si>
    <t>グループ</t>
  </si>
  <si>
    <t>№</t>
  </si>
  <si>
    <t>Ｇ2</t>
  </si>
  <si>
    <t>Ｇ3</t>
  </si>
  <si>
    <t>Ｇ4</t>
  </si>
  <si>
    <t>Ｇ5</t>
  </si>
  <si>
    <t>Ｈ2</t>
  </si>
  <si>
    <t>Ｈ3</t>
  </si>
  <si>
    <t>Ｈ4</t>
  </si>
  <si>
    <t>Ｈ5</t>
  </si>
  <si>
    <t>順位</t>
  </si>
  <si>
    <t>差</t>
  </si>
  <si>
    <t>失点</t>
  </si>
  <si>
    <t>得点</t>
  </si>
  <si>
    <t>負</t>
  </si>
  <si>
    <t>分</t>
  </si>
  <si>
    <t>勝</t>
  </si>
  <si>
    <t>勝点</t>
  </si>
  <si>
    <t>チーム表示</t>
  </si>
  <si>
    <t>-</t>
  </si>
  <si>
    <t>Ａグループ</t>
  </si>
  <si>
    <t>Ｂグループ</t>
  </si>
  <si>
    <t>Ｃグループ</t>
  </si>
  <si>
    <t>Ｄグループ</t>
  </si>
  <si>
    <t>Ｅグループ</t>
  </si>
  <si>
    <t>Ｆグループ</t>
  </si>
  <si>
    <t>Ｇグループ</t>
  </si>
  <si>
    <t>Ｈグループ</t>
  </si>
  <si>
    <t>Ｂグループ</t>
  </si>
  <si>
    <t>Ｃグループ</t>
  </si>
  <si>
    <t>Ｄグループ</t>
  </si>
  <si>
    <t>Ｅグループ</t>
  </si>
  <si>
    <t>Ｆグループ</t>
  </si>
  <si>
    <t>Ｇグループ</t>
  </si>
  <si>
    <t>Ｈグループ</t>
  </si>
  <si>
    <t>仙南B-1</t>
  </si>
  <si>
    <t>仙南B-2</t>
  </si>
  <si>
    <t>仙南B-3</t>
  </si>
  <si>
    <t>仙南B-4</t>
  </si>
  <si>
    <t>若林B-1</t>
  </si>
  <si>
    <t>若林B-2</t>
  </si>
  <si>
    <t>宮城野B-1</t>
  </si>
  <si>
    <t>太白B-1</t>
  </si>
  <si>
    <t>太白B-2</t>
  </si>
  <si>
    <t>太白B-3</t>
  </si>
  <si>
    <t>太白B-4</t>
  </si>
  <si>
    <t>青葉B-1</t>
  </si>
  <si>
    <t>青葉B-2</t>
  </si>
  <si>
    <t>青葉B-3</t>
  </si>
  <si>
    <t>青葉B-4</t>
  </si>
  <si>
    <t>青葉B-5</t>
  </si>
  <si>
    <t>泉B-1</t>
  </si>
  <si>
    <t>泉B-2</t>
  </si>
  <si>
    <t>泉B-3</t>
  </si>
  <si>
    <t>泉B-4</t>
  </si>
  <si>
    <t>泉B-5</t>
  </si>
  <si>
    <t>大崎B-1</t>
  </si>
  <si>
    <t>大崎B-3</t>
  </si>
  <si>
    <t>大崎B-4</t>
  </si>
  <si>
    <t>県北B-1</t>
  </si>
  <si>
    <t>県北B-2</t>
  </si>
  <si>
    <t>ジュニオール</t>
  </si>
  <si>
    <t>仙台中田</t>
  </si>
  <si>
    <t>仙南B-5</t>
  </si>
  <si>
    <t>泉B-6</t>
  </si>
  <si>
    <t>仙南B-6</t>
  </si>
  <si>
    <t>中央B-２</t>
  </si>
  <si>
    <t>石巻B-２</t>
  </si>
  <si>
    <t>大野田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</si>
  <si>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</si>
  <si>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</si>
  <si>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</si>
  <si>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</si>
  <si>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</si>
  <si>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</si>
  <si>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</si>
  <si>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</si>
  <si>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</si>
  <si>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</si>
  <si>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D1</t>
  </si>
  <si>
    <t>D2</t>
  </si>
  <si>
    <t>D3</t>
  </si>
  <si>
    <t>D4</t>
  </si>
  <si>
    <t>D5</t>
  </si>
  <si>
    <t>E1</t>
  </si>
  <si>
    <t>E2</t>
  </si>
  <si>
    <t>E3</t>
  </si>
  <si>
    <t>E4</t>
  </si>
  <si>
    <t>E5</t>
  </si>
  <si>
    <t>F1</t>
  </si>
  <si>
    <t>F2</t>
  </si>
  <si>
    <t>F3</t>
  </si>
  <si>
    <t>F4</t>
  </si>
  <si>
    <t>F5</t>
  </si>
  <si>
    <t>Ｇ1</t>
  </si>
  <si>
    <t>Ｈ1</t>
  </si>
  <si>
    <t>太白B-5</t>
  </si>
  <si>
    <t>岩沼西</t>
  </si>
  <si>
    <t>Ａ6</t>
  </si>
  <si>
    <t>Ａ7</t>
  </si>
  <si>
    <t>B6</t>
  </si>
  <si>
    <t>B7</t>
  </si>
  <si>
    <t>C6</t>
  </si>
  <si>
    <t>C7</t>
  </si>
  <si>
    <t>D6</t>
  </si>
  <si>
    <t>D7</t>
  </si>
  <si>
    <t>E6</t>
  </si>
  <si>
    <t>E7</t>
  </si>
  <si>
    <t>F6</t>
  </si>
  <si>
    <t>F7</t>
  </si>
  <si>
    <t>Ｇ6</t>
  </si>
  <si>
    <t>Ｇ7</t>
  </si>
  <si>
    <t>Ｈ6</t>
  </si>
  <si>
    <t>Ｈ7</t>
  </si>
  <si>
    <t>※　帯同審判・・第７試合両チームが第１試合を、その後次の試合を行う。</t>
  </si>
  <si>
    <t>-</t>
  </si>
  <si>
    <t>A2</t>
  </si>
  <si>
    <t>A5</t>
  </si>
  <si>
    <t>B2</t>
  </si>
  <si>
    <t>B5</t>
  </si>
  <si>
    <t>C2</t>
  </si>
  <si>
    <t>C5</t>
  </si>
  <si>
    <t>D2</t>
  </si>
  <si>
    <t>D5</t>
  </si>
  <si>
    <t>E2</t>
  </si>
  <si>
    <t>E5</t>
  </si>
  <si>
    <t>F2</t>
  </si>
  <si>
    <t>F5</t>
  </si>
  <si>
    <t>G2</t>
  </si>
  <si>
    <t>G5</t>
  </si>
  <si>
    <t>H2</t>
  </si>
  <si>
    <t>H5</t>
  </si>
  <si>
    <t>A3</t>
  </si>
  <si>
    <t>A7</t>
  </si>
  <si>
    <t>B3</t>
  </si>
  <si>
    <t>B7</t>
  </si>
  <si>
    <t>C3</t>
  </si>
  <si>
    <t>C7</t>
  </si>
  <si>
    <t>D3</t>
  </si>
  <si>
    <t>D7</t>
  </si>
  <si>
    <t>E3</t>
  </si>
  <si>
    <t>E7</t>
  </si>
  <si>
    <t>F3</t>
  </si>
  <si>
    <t>F7</t>
  </si>
  <si>
    <t>G3</t>
  </si>
  <si>
    <t>G7</t>
  </si>
  <si>
    <t>H3</t>
  </si>
  <si>
    <t>H7</t>
  </si>
  <si>
    <t>A6</t>
  </si>
  <si>
    <t>B6</t>
  </si>
  <si>
    <t>C6</t>
  </si>
  <si>
    <t>D6</t>
  </si>
  <si>
    <t>E6</t>
  </si>
  <si>
    <t>F6</t>
  </si>
  <si>
    <t>G6</t>
  </si>
  <si>
    <t>H6</t>
  </si>
  <si>
    <t>A1</t>
  </si>
  <si>
    <t>B1</t>
  </si>
  <si>
    <t>C1</t>
  </si>
  <si>
    <t>D1</t>
  </si>
  <si>
    <t>E1</t>
  </si>
  <si>
    <t>F1</t>
  </si>
  <si>
    <t>G1</t>
  </si>
  <si>
    <t>H1</t>
  </si>
  <si>
    <t>H7</t>
  </si>
  <si>
    <t>A4</t>
  </si>
  <si>
    <t>B4</t>
  </si>
  <si>
    <t>C4</t>
  </si>
  <si>
    <t>D4</t>
  </si>
  <si>
    <t>E4</t>
  </si>
  <si>
    <t>F4</t>
  </si>
  <si>
    <t>G4</t>
  </si>
  <si>
    <t>H4</t>
  </si>
  <si>
    <t>H5</t>
  </si>
  <si>
    <t>H6</t>
  </si>
  <si>
    <t>B1</t>
  </si>
  <si>
    <t>F1</t>
  </si>
  <si>
    <t>A2</t>
  </si>
  <si>
    <t>若林B-3</t>
  </si>
  <si>
    <t>県北B-3</t>
  </si>
  <si>
    <t>大崎B-5</t>
  </si>
  <si>
    <t>泉B-7</t>
  </si>
  <si>
    <t>青葉B-6</t>
  </si>
  <si>
    <t>青葉B-7</t>
  </si>
  <si>
    <t>青葉B-8</t>
  </si>
  <si>
    <t>宮城野B-2</t>
  </si>
  <si>
    <t>太白B-6</t>
  </si>
  <si>
    <t>太白B-7</t>
  </si>
  <si>
    <t>黄色はシード</t>
  </si>
  <si>
    <t>Ｓ・ＫＳＣ</t>
  </si>
  <si>
    <t>アバンSC</t>
  </si>
  <si>
    <t>なかのFC</t>
  </si>
  <si>
    <t>マリソル</t>
  </si>
  <si>
    <t>ベガルタ</t>
  </si>
  <si>
    <t>ジュニオール</t>
  </si>
  <si>
    <t>コバルトーレ</t>
  </si>
  <si>
    <t>上釜グランド</t>
  </si>
  <si>
    <t>主・予</t>
  </si>
  <si>
    <t>2・5</t>
  </si>
  <si>
    <t>7・3</t>
  </si>
  <si>
    <t>6・2</t>
  </si>
  <si>
    <t>1・7</t>
  </si>
  <si>
    <t>5・4</t>
  </si>
  <si>
    <t>3・6</t>
  </si>
  <si>
    <r>
      <rPr>
        <b/>
        <sz val="10"/>
        <rFont val="HG丸ｺﾞｼｯｸM-PRO"/>
        <family val="3"/>
      </rPr>
      <t>4</t>
    </r>
    <r>
      <rPr>
        <sz val="10"/>
        <rFont val="HG丸ｺﾞｼｯｸM-PRO"/>
        <family val="3"/>
      </rPr>
      <t>・1</t>
    </r>
  </si>
  <si>
    <t>1・2</t>
  </si>
  <si>
    <t>3・4</t>
  </si>
  <si>
    <t>7・5</t>
  </si>
  <si>
    <t>6・1</t>
  </si>
  <si>
    <t>2・3</t>
  </si>
  <si>
    <t>4・7</t>
  </si>
  <si>
    <t>5・6</t>
  </si>
  <si>
    <t>4・2</t>
  </si>
  <si>
    <t>7・6</t>
  </si>
  <si>
    <t>5・1</t>
  </si>
  <si>
    <t>2・7</t>
  </si>
  <si>
    <t>3・5</t>
  </si>
  <si>
    <t>6・4</t>
  </si>
  <si>
    <t>1・3</t>
  </si>
  <si>
    <t>おきの</t>
  </si>
  <si>
    <t>八本松</t>
  </si>
  <si>
    <t>東　六</t>
  </si>
  <si>
    <t>高　砂</t>
  </si>
  <si>
    <t>松島FBC P-2 ①</t>
  </si>
  <si>
    <t>松島FBC P-2 ②</t>
  </si>
  <si>
    <t>石巻FBF   ①</t>
  </si>
  <si>
    <t>石巻FBF   ②</t>
  </si>
  <si>
    <t>Ｇ（6/2）</t>
  </si>
  <si>
    <t>Ｅ（6/2）</t>
  </si>
  <si>
    <t>Ｆ（6/2）</t>
  </si>
  <si>
    <t>Ｈ（6/2）</t>
  </si>
  <si>
    <t>美田園</t>
  </si>
  <si>
    <t>メッセ宮城</t>
  </si>
  <si>
    <t>鹿野FC</t>
  </si>
  <si>
    <t>吉成W</t>
  </si>
  <si>
    <t>ＹＭＣＡ</t>
  </si>
  <si>
    <t>北仙台</t>
  </si>
  <si>
    <t>コパFC</t>
  </si>
  <si>
    <t>ベガルタ</t>
  </si>
  <si>
    <t>泉向陽台</t>
  </si>
  <si>
    <t>マリソル</t>
  </si>
  <si>
    <t>塩釜FC</t>
  </si>
  <si>
    <t>多賀城FC</t>
  </si>
  <si>
    <t>富ケ丘</t>
  </si>
  <si>
    <t>コバルトーレ</t>
  </si>
  <si>
    <t>石巻FC</t>
  </si>
  <si>
    <t>ブログレッソ</t>
  </si>
  <si>
    <t>蛇田FC</t>
  </si>
  <si>
    <t>あすなろFC</t>
  </si>
  <si>
    <t>ＦＣ.加美</t>
  </si>
  <si>
    <t>小牛田FC</t>
  </si>
  <si>
    <t>エスペランサ</t>
  </si>
  <si>
    <t>鹿折FC</t>
  </si>
  <si>
    <t>泉B-8</t>
  </si>
  <si>
    <t>・ベガルタG　①</t>
  </si>
  <si>
    <t>H7</t>
  </si>
  <si>
    <t>将　監</t>
  </si>
  <si>
    <t>青　山</t>
  </si>
  <si>
    <t>愛　子</t>
  </si>
  <si>
    <t>古　川</t>
  </si>
  <si>
    <t>ブログレッソ</t>
  </si>
  <si>
    <t>コパFC</t>
  </si>
  <si>
    <t>予選リーグ（２０分ハーフ）  6月1、2日（土・日）</t>
  </si>
  <si>
    <t>Ａ（6/1）</t>
  </si>
  <si>
    <t>Ｂ（6/1）</t>
  </si>
  <si>
    <t>C（6/1）</t>
  </si>
  <si>
    <t>Ｄ（6/1）</t>
  </si>
  <si>
    <t>Ｅ（6/1）</t>
  </si>
  <si>
    <t>Ｆ（6/1）</t>
  </si>
  <si>
    <t>アディダスG   ①</t>
  </si>
  <si>
    <t>アディダスG   ②</t>
  </si>
  <si>
    <t>Ｇ（6/1）</t>
  </si>
  <si>
    <t>松島FBC P-1 ①</t>
  </si>
  <si>
    <t>松島FBC P-1 ②</t>
  </si>
  <si>
    <t>Ａ（6/2）</t>
  </si>
  <si>
    <t>Ｂ（6/2）</t>
  </si>
  <si>
    <t>C（6/2）</t>
  </si>
  <si>
    <t>Ｄ（6/2）</t>
  </si>
  <si>
    <t>Ｂ（6/8）</t>
  </si>
  <si>
    <t>C（6/8）</t>
  </si>
  <si>
    <t>Ｄ（6/8）</t>
  </si>
  <si>
    <t>ベガルタG   ①</t>
  </si>
  <si>
    <t>Ｅ（6/8）</t>
  </si>
  <si>
    <t>Ｆ（6/8）</t>
  </si>
  <si>
    <t>ベガルタG   ②</t>
  </si>
  <si>
    <t>Ｇ（6/８）</t>
  </si>
  <si>
    <t>Ｈ（6/8）</t>
  </si>
  <si>
    <t>2019　ミヤギテレビ杯　宮城県サッカースポーツ少年団　新人大会　　予選戦績表</t>
  </si>
  <si>
    <t>2019年6月1日～9日</t>
  </si>
  <si>
    <t>仙南B-7</t>
  </si>
  <si>
    <t>宮城野B-3</t>
  </si>
  <si>
    <t>中央B-１</t>
  </si>
  <si>
    <t>中央B-３</t>
  </si>
  <si>
    <t>中央B-４</t>
  </si>
  <si>
    <t>中央B-５</t>
  </si>
  <si>
    <t>中央B-６</t>
  </si>
  <si>
    <t>中央B-７</t>
  </si>
  <si>
    <t>石巻B-１</t>
  </si>
  <si>
    <t>石巻B-３</t>
  </si>
  <si>
    <t>石巻B-４</t>
  </si>
  <si>
    <t>大崎B-2</t>
  </si>
  <si>
    <t>大崎B-6</t>
  </si>
  <si>
    <t>白　石</t>
  </si>
  <si>
    <t>船迫FC</t>
  </si>
  <si>
    <t>増田FC</t>
  </si>
  <si>
    <t>荒浜FC</t>
  </si>
  <si>
    <t>FC.大谷</t>
  </si>
  <si>
    <t>NANGO</t>
  </si>
  <si>
    <t>古川杉の子</t>
  </si>
  <si>
    <t>七ヶ浜</t>
  </si>
  <si>
    <t>ラセルバロイ</t>
  </si>
  <si>
    <t>LIBERTA</t>
  </si>
  <si>
    <t>FC.アルコ</t>
  </si>
  <si>
    <t>FC.セレスタ</t>
  </si>
  <si>
    <t>北中山FC</t>
  </si>
  <si>
    <t>Valen</t>
  </si>
  <si>
    <t>F・中山</t>
  </si>
  <si>
    <t>袋　原</t>
  </si>
  <si>
    <t>岩　切</t>
  </si>
  <si>
    <t>アンティゴ</t>
  </si>
  <si>
    <t>館　腰</t>
  </si>
  <si>
    <t>Ａ（6/9）</t>
  </si>
  <si>
    <t>Ｈ（6/9）</t>
  </si>
  <si>
    <t>2019　ミヤギテレビ杯　　宮城県サッカースポーツ少年団　新人大会　　１次予選リーグ組合せ（初日）　　　2019年6月1日～2日</t>
  </si>
  <si>
    <t>2019　ミヤギテレビ杯　　宮城県サッカースポーツ少年団　新人大会　　１次予選リーグ組合（二日目）　　　　2019年6月2日～8日</t>
  </si>
  <si>
    <t>予選リーグ（２０分ハーフ）　　6月2日・8日（日・土）</t>
  </si>
  <si>
    <t>2019　ミヤギテレビ杯　　宮城県サッカースポーツ少年団　新人大会　　１次予選リーグ組合せ（三日目）　　　　2019年6月8日～9日</t>
  </si>
  <si>
    <t>予選リーグ（２０分ハーフ）　　 6月8日・9日（土,日曜日）</t>
  </si>
  <si>
    <t>アンティゴ</t>
  </si>
  <si>
    <t>ラセルバロイ</t>
  </si>
  <si>
    <t>NANGO</t>
  </si>
  <si>
    <t>Valen</t>
  </si>
  <si>
    <t>あすなろFC</t>
  </si>
  <si>
    <t>FC.セレスタ</t>
  </si>
  <si>
    <t>アバンSC</t>
  </si>
  <si>
    <t>おきの</t>
  </si>
  <si>
    <t>Ｓ・ＫＳＣ</t>
  </si>
  <si>
    <t>LIBERTA</t>
  </si>
  <si>
    <t>FC.アルコ</t>
  </si>
  <si>
    <t>ＹＭＣＡ</t>
  </si>
  <si>
    <t>エスペランサ</t>
  </si>
  <si>
    <t>なかのFC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</si>
</sst>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位&quot;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1"/>
      <color indexed="12"/>
      <name val="HG丸ｺﾞｼｯｸM-PRO"/>
      <family val="3"/>
    </font>
    <font>
      <b/>
      <sz val="10"/>
      <color indexed="12"/>
      <name val="HG丸ｺﾞｼｯｸM-PRO"/>
      <family val="3"/>
    </font>
    <font>
      <sz val="8"/>
      <name val="HG丸ｺﾞｼｯｸM-PRO"/>
      <family val="3"/>
    </font>
    <font>
      <sz val="8"/>
      <name val="ＭＳ Ｐゴシック"/>
      <family val="3"/>
    </font>
    <font>
      <b/>
      <sz val="10"/>
      <name val="HG丸ｺﾞｼｯｸM-PRO"/>
      <family val="3"/>
    </font>
    <font>
      <sz val="11"/>
      <color indexed="10"/>
      <name val="HG丸ｺﾞｼｯｸM-PRO"/>
      <family val="3"/>
    </font>
    <font>
      <sz val="8"/>
      <color indexed="10"/>
      <name val="HG丸ｺﾞｼｯｸM-PRO"/>
      <family val="3"/>
    </font>
    <font>
      <sz val="11"/>
      <color indexed="10"/>
      <name val="ＭＳ Ｐゴシック"/>
      <family val="3"/>
    </font>
    <font>
      <sz val="10"/>
      <color indexed="10"/>
      <name val="HG丸ｺﾞｼｯｸM-PRO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shrinkToFit="1"/>
    </xf>
    <xf numFmtId="0" fontId="6" fillId="0" borderId="17" xfId="0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177" fontId="3" fillId="0" borderId="18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textRotation="255" shrinkToFit="1"/>
    </xf>
    <xf numFmtId="0" fontId="3" fillId="0" borderId="1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shrinkToFit="1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shrinkToFit="1"/>
    </xf>
    <xf numFmtId="176" fontId="3" fillId="0" borderId="18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177" fontId="3" fillId="0" borderId="10" xfId="0" applyNumberFormat="1" applyFont="1" applyBorder="1" applyAlignment="1">
      <alignment horizontal="center" vertical="center" shrinkToFit="1"/>
    </xf>
    <xf numFmtId="38" fontId="8" fillId="0" borderId="0" xfId="48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2" xfId="0" applyFont="1" applyBorder="1" applyAlignment="1">
      <alignment vertical="center"/>
    </xf>
    <xf numFmtId="0" fontId="8" fillId="0" borderId="15" xfId="0" applyFont="1" applyBorder="1" applyAlignment="1">
      <alignment vertical="center" shrinkToFit="1"/>
    </xf>
    <xf numFmtId="0" fontId="8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20" fontId="3" fillId="0" borderId="20" xfId="0" applyNumberFormat="1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20" fontId="6" fillId="0" borderId="17" xfId="0" applyNumberFormat="1" applyFont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20" fontId="6" fillId="0" borderId="17" xfId="0" applyNumberFormat="1" applyFont="1" applyBorder="1" applyAlignment="1">
      <alignment vertical="center" shrinkToFit="1"/>
    </xf>
    <xf numFmtId="0" fontId="3" fillId="32" borderId="0" xfId="0" applyFont="1" applyFill="1" applyAlignment="1">
      <alignment horizontal="center" vertical="center"/>
    </xf>
    <xf numFmtId="0" fontId="13" fillId="32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11" fillId="0" borderId="12" xfId="0" applyFont="1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2" fillId="0" borderId="0" xfId="0" applyFont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11" fillId="0" borderId="13" xfId="0" applyFont="1" applyBorder="1" applyAlignment="1">
      <alignment/>
    </xf>
    <xf numFmtId="0" fontId="6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right" vertical="center"/>
    </xf>
    <xf numFmtId="0" fontId="6" fillId="32" borderId="22" xfId="0" applyFont="1" applyFill="1" applyBorder="1" applyAlignment="1">
      <alignment horizontal="center" vertical="center" shrinkToFit="1"/>
    </xf>
    <xf numFmtId="0" fontId="6" fillId="32" borderId="17" xfId="0" applyFont="1" applyFill="1" applyBorder="1" applyAlignment="1">
      <alignment horizontal="center" vertical="center" shrinkToFit="1"/>
    </xf>
    <xf numFmtId="20" fontId="6" fillId="32" borderId="17" xfId="0" applyNumberFormat="1" applyFont="1" applyFill="1" applyBorder="1" applyAlignment="1">
      <alignment vertical="center" shrinkToFit="1"/>
    </xf>
    <xf numFmtId="0" fontId="6" fillId="32" borderId="25" xfId="0" applyFont="1" applyFill="1" applyBorder="1" applyAlignment="1">
      <alignment horizontal="center" vertical="center" shrinkToFit="1"/>
    </xf>
    <xf numFmtId="0" fontId="3" fillId="32" borderId="23" xfId="0" applyFont="1" applyFill="1" applyBorder="1" applyAlignment="1">
      <alignment horizontal="center" vertical="center" shrinkToFit="1"/>
    </xf>
    <xf numFmtId="0" fontId="3" fillId="32" borderId="0" xfId="0" applyFont="1" applyFill="1" applyBorder="1" applyAlignment="1">
      <alignment horizontal="center" vertical="center" shrinkToFit="1"/>
    </xf>
    <xf numFmtId="0" fontId="2" fillId="32" borderId="0" xfId="0" applyFont="1" applyFill="1" applyAlignment="1">
      <alignment horizontal="center" shrinkToFit="1"/>
    </xf>
    <xf numFmtId="0" fontId="3" fillId="32" borderId="24" xfId="0" applyFont="1" applyFill="1" applyBorder="1" applyAlignment="1">
      <alignment horizontal="center" vertical="center" shrinkToFit="1"/>
    </xf>
    <xf numFmtId="0" fontId="12" fillId="32" borderId="11" xfId="0" applyFont="1" applyFill="1" applyBorder="1" applyAlignment="1">
      <alignment horizontal="center" vertical="center" shrinkToFit="1"/>
    </xf>
    <xf numFmtId="0" fontId="12" fillId="32" borderId="12" xfId="0" applyFont="1" applyFill="1" applyBorder="1" applyAlignment="1">
      <alignment horizontal="center" vertical="center" shrinkToFit="1"/>
    </xf>
    <xf numFmtId="0" fontId="9" fillId="32" borderId="12" xfId="0" applyFont="1" applyFill="1" applyBorder="1" applyAlignment="1">
      <alignment horizontal="center"/>
    </xf>
    <xf numFmtId="0" fontId="12" fillId="32" borderId="13" xfId="0" applyFont="1" applyFill="1" applyBorder="1" applyAlignment="1">
      <alignment horizontal="center" vertical="center" shrinkToFit="1"/>
    </xf>
    <xf numFmtId="0" fontId="0" fillId="32" borderId="0" xfId="0" applyFill="1" applyAlignment="1">
      <alignment/>
    </xf>
    <xf numFmtId="0" fontId="0" fillId="32" borderId="24" xfId="0" applyFill="1" applyBorder="1" applyAlignment="1">
      <alignment/>
    </xf>
    <xf numFmtId="0" fontId="11" fillId="32" borderId="12" xfId="0" applyFont="1" applyFill="1" applyBorder="1" applyAlignment="1">
      <alignment/>
    </xf>
    <xf numFmtId="0" fontId="11" fillId="32" borderId="13" xfId="0" applyFont="1" applyFill="1" applyBorder="1" applyAlignment="1">
      <alignment/>
    </xf>
    <xf numFmtId="0" fontId="6" fillId="32" borderId="17" xfId="0" applyFont="1" applyFill="1" applyBorder="1" applyAlignment="1">
      <alignment vertical="center" shrinkToFit="1"/>
    </xf>
    <xf numFmtId="0" fontId="6" fillId="32" borderId="0" xfId="0" applyFont="1" applyFill="1" applyBorder="1" applyAlignment="1">
      <alignment horizontal="center" vertical="center" shrinkToFit="1"/>
    </xf>
    <xf numFmtId="0" fontId="10" fillId="32" borderId="12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29</xdr:col>
      <xdr:colOff>28575</xdr:colOff>
      <xdr:row>9</xdr:row>
      <xdr:rowOff>200025</xdr:rowOff>
    </xdr:to>
    <xdr:sp>
      <xdr:nvSpPr>
        <xdr:cNvPr id="1" name="直線コネクタ 2"/>
        <xdr:cNvSpPr>
          <a:spLocks/>
        </xdr:cNvSpPr>
      </xdr:nvSpPr>
      <xdr:spPr>
        <a:xfrm>
          <a:off x="971550" y="714375"/>
          <a:ext cx="66960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9525</xdr:rowOff>
    </xdr:from>
    <xdr:to>
      <xdr:col>29</xdr:col>
      <xdr:colOff>28575</xdr:colOff>
      <xdr:row>27</xdr:row>
      <xdr:rowOff>200025</xdr:rowOff>
    </xdr:to>
    <xdr:sp>
      <xdr:nvSpPr>
        <xdr:cNvPr id="2" name="直線コネクタ 3"/>
        <xdr:cNvSpPr>
          <a:spLocks/>
        </xdr:cNvSpPr>
      </xdr:nvSpPr>
      <xdr:spPr>
        <a:xfrm>
          <a:off x="971550" y="4314825"/>
          <a:ext cx="66960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9525</xdr:rowOff>
    </xdr:from>
    <xdr:to>
      <xdr:col>29</xdr:col>
      <xdr:colOff>28575</xdr:colOff>
      <xdr:row>18</xdr:row>
      <xdr:rowOff>200025</xdr:rowOff>
    </xdr:to>
    <xdr:sp>
      <xdr:nvSpPr>
        <xdr:cNvPr id="3" name="直線コネクタ 4"/>
        <xdr:cNvSpPr>
          <a:spLocks/>
        </xdr:cNvSpPr>
      </xdr:nvSpPr>
      <xdr:spPr>
        <a:xfrm>
          <a:off x="971550" y="2514600"/>
          <a:ext cx="66960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9525</xdr:rowOff>
    </xdr:from>
    <xdr:to>
      <xdr:col>29</xdr:col>
      <xdr:colOff>28575</xdr:colOff>
      <xdr:row>27</xdr:row>
      <xdr:rowOff>200025</xdr:rowOff>
    </xdr:to>
    <xdr:sp>
      <xdr:nvSpPr>
        <xdr:cNvPr id="4" name="直線コネクタ 5"/>
        <xdr:cNvSpPr>
          <a:spLocks/>
        </xdr:cNvSpPr>
      </xdr:nvSpPr>
      <xdr:spPr>
        <a:xfrm>
          <a:off x="971550" y="4314825"/>
          <a:ext cx="66960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9525</xdr:rowOff>
    </xdr:from>
    <xdr:to>
      <xdr:col>29</xdr:col>
      <xdr:colOff>28575</xdr:colOff>
      <xdr:row>36</xdr:row>
      <xdr:rowOff>200025</xdr:rowOff>
    </xdr:to>
    <xdr:sp>
      <xdr:nvSpPr>
        <xdr:cNvPr id="5" name="直線コネクタ 6"/>
        <xdr:cNvSpPr>
          <a:spLocks/>
        </xdr:cNvSpPr>
      </xdr:nvSpPr>
      <xdr:spPr>
        <a:xfrm>
          <a:off x="971550" y="6115050"/>
          <a:ext cx="66960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9525</xdr:rowOff>
    </xdr:from>
    <xdr:to>
      <xdr:col>29</xdr:col>
      <xdr:colOff>28575</xdr:colOff>
      <xdr:row>46</xdr:row>
      <xdr:rowOff>200025</xdr:rowOff>
    </xdr:to>
    <xdr:sp>
      <xdr:nvSpPr>
        <xdr:cNvPr id="6" name="直線コネクタ 7"/>
        <xdr:cNvSpPr>
          <a:spLocks/>
        </xdr:cNvSpPr>
      </xdr:nvSpPr>
      <xdr:spPr>
        <a:xfrm>
          <a:off x="971550" y="8229600"/>
          <a:ext cx="66960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9525</xdr:rowOff>
    </xdr:from>
    <xdr:to>
      <xdr:col>29</xdr:col>
      <xdr:colOff>28575</xdr:colOff>
      <xdr:row>55</xdr:row>
      <xdr:rowOff>200025</xdr:rowOff>
    </xdr:to>
    <xdr:sp>
      <xdr:nvSpPr>
        <xdr:cNvPr id="7" name="直線コネクタ 8"/>
        <xdr:cNvSpPr>
          <a:spLocks/>
        </xdr:cNvSpPr>
      </xdr:nvSpPr>
      <xdr:spPr>
        <a:xfrm>
          <a:off x="971550" y="10029825"/>
          <a:ext cx="66960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9525</xdr:rowOff>
    </xdr:from>
    <xdr:to>
      <xdr:col>29</xdr:col>
      <xdr:colOff>28575</xdr:colOff>
      <xdr:row>64</xdr:row>
      <xdr:rowOff>200025</xdr:rowOff>
    </xdr:to>
    <xdr:sp>
      <xdr:nvSpPr>
        <xdr:cNvPr id="8" name="直線コネクタ 9"/>
        <xdr:cNvSpPr>
          <a:spLocks/>
        </xdr:cNvSpPr>
      </xdr:nvSpPr>
      <xdr:spPr>
        <a:xfrm>
          <a:off x="971550" y="11830050"/>
          <a:ext cx="66960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67</xdr:row>
      <xdr:rowOff>9525</xdr:rowOff>
    </xdr:from>
    <xdr:to>
      <xdr:col>29</xdr:col>
      <xdr:colOff>28575</xdr:colOff>
      <xdr:row>73</xdr:row>
      <xdr:rowOff>200025</xdr:rowOff>
    </xdr:to>
    <xdr:sp>
      <xdr:nvSpPr>
        <xdr:cNvPr id="9" name="直線コネクタ 10"/>
        <xdr:cNvSpPr>
          <a:spLocks/>
        </xdr:cNvSpPr>
      </xdr:nvSpPr>
      <xdr:spPr>
        <a:xfrm>
          <a:off x="971550" y="13630275"/>
          <a:ext cx="66960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7"/>
  <sheetViews>
    <sheetView tabSelected="1" zoomScalePageLayoutView="0" workbookViewId="0" topLeftCell="A1">
      <selection activeCell="AX9" sqref="AX9"/>
    </sheetView>
  </sheetViews>
  <sheetFormatPr defaultColWidth="9.00390625" defaultRowHeight="13.5"/>
  <cols>
    <col min="1" max="1" width="2.375" style="1" customWidth="1"/>
    <col min="2" max="2" width="7.75390625" style="1" customWidth="1"/>
    <col min="3" max="42" width="3.25390625" style="1" customWidth="1"/>
    <col min="43" max="43" width="3.375" style="1" customWidth="1"/>
    <col min="44" max="44" width="11.75390625" style="1" hidden="1" customWidth="1"/>
    <col min="45" max="45" width="16.625" style="2" hidden="1" customWidth="1"/>
    <col min="46" max="46" width="6.375" style="1" hidden="1" customWidth="1"/>
    <col min="47" max="49" width="3.375" style="1" hidden="1" customWidth="1"/>
    <col min="50" max="51" width="3.375" style="1" customWidth="1"/>
    <col min="52" max="52" width="4.125" style="1" customWidth="1"/>
    <col min="53" max="16384" width="9.00390625" style="1" customWidth="1"/>
  </cols>
  <sheetData>
    <row r="1" spans="1:45" ht="25.5" customHeight="1">
      <c r="A1" s="86" t="s">
        <v>332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R1" s="2" t="s">
        <v>197</v>
      </c>
      <c r="AS1" s="2" t="s">
        <v>27</v>
      </c>
    </row>
    <row r="2" spans="3:46" s="2" customFormat="1" ht="18.75" customHeight="1">
      <c r="C2" s="73" t="s">
        <v>29</v>
      </c>
      <c r="D2" s="73"/>
      <c r="E2" s="73"/>
      <c r="F2" s="73"/>
      <c r="G2" s="73"/>
      <c r="H2" s="73" t="s">
        <v>30</v>
      </c>
      <c r="I2" s="73"/>
      <c r="J2" s="73"/>
      <c r="K2" s="73"/>
      <c r="L2" s="73"/>
      <c r="M2" s="73" t="s">
        <v>31</v>
      </c>
      <c r="N2" s="73"/>
      <c r="O2" s="73"/>
      <c r="P2" s="73"/>
      <c r="Q2" s="73"/>
      <c r="R2" s="73" t="s">
        <v>32</v>
      </c>
      <c r="S2" s="73"/>
      <c r="T2" s="73"/>
      <c r="U2" s="73"/>
      <c r="V2" s="73"/>
      <c r="W2" s="73" t="s">
        <v>33</v>
      </c>
      <c r="X2" s="73"/>
      <c r="Y2" s="73"/>
      <c r="Z2" s="73"/>
      <c r="AA2" s="73"/>
      <c r="AB2" s="73" t="s">
        <v>34</v>
      </c>
      <c r="AC2" s="73"/>
      <c r="AD2" s="73"/>
      <c r="AE2" s="73"/>
      <c r="AF2" s="73"/>
      <c r="AG2" s="73" t="s">
        <v>35</v>
      </c>
      <c r="AH2" s="73"/>
      <c r="AI2" s="73"/>
      <c r="AJ2" s="73"/>
      <c r="AK2" s="73"/>
      <c r="AL2" s="73" t="s">
        <v>36</v>
      </c>
      <c r="AM2" s="73"/>
      <c r="AN2" s="73"/>
      <c r="AO2" s="73"/>
      <c r="AP2" s="73"/>
      <c r="AR2" s="66" t="s">
        <v>44</v>
      </c>
      <c r="AS2" s="68" t="s">
        <v>106</v>
      </c>
      <c r="AT2" s="25"/>
    </row>
    <row r="3" spans="3:46" s="2" customFormat="1" ht="18.75" customHeight="1">
      <c r="C3" s="5" t="s">
        <v>7</v>
      </c>
      <c r="D3" s="87" t="s">
        <v>337</v>
      </c>
      <c r="E3" s="88"/>
      <c r="F3" s="88"/>
      <c r="G3" s="89"/>
      <c r="H3" s="5" t="s">
        <v>78</v>
      </c>
      <c r="I3" s="87" t="s">
        <v>252</v>
      </c>
      <c r="J3" s="88"/>
      <c r="K3" s="88"/>
      <c r="L3" s="89"/>
      <c r="M3" s="5" t="s">
        <v>83</v>
      </c>
      <c r="N3" s="87" t="s">
        <v>341</v>
      </c>
      <c r="O3" s="88"/>
      <c r="P3" s="88"/>
      <c r="Q3" s="89"/>
      <c r="R3" s="5" t="s">
        <v>88</v>
      </c>
      <c r="S3" s="87" t="s">
        <v>71</v>
      </c>
      <c r="T3" s="88"/>
      <c r="U3" s="88"/>
      <c r="V3" s="89"/>
      <c r="W3" s="5" t="s">
        <v>93</v>
      </c>
      <c r="X3" s="87" t="s">
        <v>327</v>
      </c>
      <c r="Y3" s="88"/>
      <c r="Z3" s="88"/>
      <c r="AA3" s="89"/>
      <c r="AB3" s="5" t="s">
        <v>98</v>
      </c>
      <c r="AC3" s="87" t="s">
        <v>270</v>
      </c>
      <c r="AD3" s="88"/>
      <c r="AE3" s="88"/>
      <c r="AF3" s="89"/>
      <c r="AG3" s="5" t="s">
        <v>103</v>
      </c>
      <c r="AH3" s="87" t="s">
        <v>323</v>
      </c>
      <c r="AI3" s="88"/>
      <c r="AJ3" s="88"/>
      <c r="AK3" s="89"/>
      <c r="AL3" s="5" t="s">
        <v>104</v>
      </c>
      <c r="AM3" s="87" t="s">
        <v>349</v>
      </c>
      <c r="AN3" s="88"/>
      <c r="AO3" s="88"/>
      <c r="AP3" s="89"/>
      <c r="AR3" s="66" t="s">
        <v>45</v>
      </c>
      <c r="AS3" s="68" t="s">
        <v>311</v>
      </c>
      <c r="AT3" s="25"/>
    </row>
    <row r="4" spans="3:46" s="2" customFormat="1" ht="18.75" customHeight="1">
      <c r="C4" s="5" t="s">
        <v>2</v>
      </c>
      <c r="D4" s="87" t="s">
        <v>248</v>
      </c>
      <c r="E4" s="88"/>
      <c r="F4" s="88"/>
      <c r="G4" s="89"/>
      <c r="H4" s="5" t="s">
        <v>79</v>
      </c>
      <c r="I4" s="87" t="s">
        <v>250</v>
      </c>
      <c r="J4" s="88"/>
      <c r="K4" s="88"/>
      <c r="L4" s="89"/>
      <c r="M4" s="5" t="s">
        <v>84</v>
      </c>
      <c r="N4" s="87" t="s">
        <v>254</v>
      </c>
      <c r="O4" s="88"/>
      <c r="P4" s="88"/>
      <c r="Q4" s="89"/>
      <c r="R4" s="5" t="s">
        <v>89</v>
      </c>
      <c r="S4" s="87" t="s">
        <v>231</v>
      </c>
      <c r="T4" s="88"/>
      <c r="U4" s="88"/>
      <c r="V4" s="89"/>
      <c r="W4" s="5" t="s">
        <v>94</v>
      </c>
      <c r="X4" s="87" t="s">
        <v>344</v>
      </c>
      <c r="Y4" s="88"/>
      <c r="Z4" s="88"/>
      <c r="AA4" s="89"/>
      <c r="AB4" s="5" t="s">
        <v>99</v>
      </c>
      <c r="AC4" s="87" t="s">
        <v>268</v>
      </c>
      <c r="AD4" s="88"/>
      <c r="AE4" s="88"/>
      <c r="AF4" s="89"/>
      <c r="AG4" s="5" t="s">
        <v>11</v>
      </c>
      <c r="AH4" s="87" t="s">
        <v>77</v>
      </c>
      <c r="AI4" s="88"/>
      <c r="AJ4" s="88"/>
      <c r="AK4" s="89"/>
      <c r="AL4" s="5" t="s">
        <v>15</v>
      </c>
      <c r="AM4" s="87" t="s">
        <v>106</v>
      </c>
      <c r="AN4" s="88"/>
      <c r="AO4" s="88"/>
      <c r="AP4" s="89"/>
      <c r="AR4" s="66" t="s">
        <v>46</v>
      </c>
      <c r="AS4" s="68" t="s">
        <v>312</v>
      </c>
      <c r="AT4" s="25"/>
    </row>
    <row r="5" spans="3:46" s="2" customFormat="1" ht="18.75" customHeight="1">
      <c r="C5" s="5" t="s">
        <v>3</v>
      </c>
      <c r="D5" s="87" t="s">
        <v>267</v>
      </c>
      <c r="E5" s="88"/>
      <c r="F5" s="88"/>
      <c r="G5" s="89"/>
      <c r="H5" s="5" t="s">
        <v>80</v>
      </c>
      <c r="I5" s="87" t="s">
        <v>311</v>
      </c>
      <c r="J5" s="88"/>
      <c r="K5" s="88"/>
      <c r="L5" s="89"/>
      <c r="M5" s="5" t="s">
        <v>85</v>
      </c>
      <c r="N5" s="87" t="s">
        <v>315</v>
      </c>
      <c r="O5" s="88"/>
      <c r="P5" s="88"/>
      <c r="Q5" s="89"/>
      <c r="R5" s="5" t="s">
        <v>90</v>
      </c>
      <c r="S5" s="87" t="s">
        <v>204</v>
      </c>
      <c r="T5" s="88"/>
      <c r="U5" s="88"/>
      <c r="V5" s="89"/>
      <c r="W5" s="5" t="s">
        <v>95</v>
      </c>
      <c r="X5" s="87" t="s">
        <v>312</v>
      </c>
      <c r="Y5" s="88"/>
      <c r="Z5" s="88"/>
      <c r="AA5" s="89"/>
      <c r="AB5" s="5" t="s">
        <v>100</v>
      </c>
      <c r="AC5" s="87" t="s">
        <v>261</v>
      </c>
      <c r="AD5" s="88"/>
      <c r="AE5" s="88"/>
      <c r="AF5" s="89"/>
      <c r="AG5" s="5" t="s">
        <v>12</v>
      </c>
      <c r="AH5" s="87" t="s">
        <v>348</v>
      </c>
      <c r="AI5" s="88"/>
      <c r="AJ5" s="88"/>
      <c r="AK5" s="89"/>
      <c r="AL5" s="5" t="s">
        <v>16</v>
      </c>
      <c r="AM5" s="87" t="s">
        <v>350</v>
      </c>
      <c r="AN5" s="88"/>
      <c r="AO5" s="88"/>
      <c r="AP5" s="89"/>
      <c r="AR5" s="66" t="s">
        <v>47</v>
      </c>
      <c r="AS5" s="69" t="s">
        <v>313</v>
      </c>
      <c r="AT5" s="25"/>
    </row>
    <row r="6" spans="3:46" s="2" customFormat="1" ht="18.75" customHeight="1">
      <c r="C6" s="5" t="s">
        <v>4</v>
      </c>
      <c r="D6" s="87" t="s">
        <v>258</v>
      </c>
      <c r="E6" s="88"/>
      <c r="F6" s="88"/>
      <c r="G6" s="89"/>
      <c r="H6" s="5" t="s">
        <v>81</v>
      </c>
      <c r="I6" s="87" t="s">
        <v>201</v>
      </c>
      <c r="J6" s="88"/>
      <c r="K6" s="88"/>
      <c r="L6" s="89"/>
      <c r="M6" s="5" t="s">
        <v>86</v>
      </c>
      <c r="N6" s="87" t="s">
        <v>326</v>
      </c>
      <c r="O6" s="88"/>
      <c r="P6" s="88"/>
      <c r="Q6" s="89"/>
      <c r="R6" s="5" t="s">
        <v>91</v>
      </c>
      <c r="S6" s="87" t="s">
        <v>241</v>
      </c>
      <c r="T6" s="88"/>
      <c r="U6" s="88"/>
      <c r="V6" s="89"/>
      <c r="W6" s="5" t="s">
        <v>96</v>
      </c>
      <c r="X6" s="87" t="s">
        <v>345</v>
      </c>
      <c r="Y6" s="88"/>
      <c r="Z6" s="88"/>
      <c r="AA6" s="89"/>
      <c r="AB6" s="5" t="s">
        <v>101</v>
      </c>
      <c r="AC6" s="87" t="s">
        <v>347</v>
      </c>
      <c r="AD6" s="88"/>
      <c r="AE6" s="88"/>
      <c r="AF6" s="89"/>
      <c r="AG6" s="5" t="s">
        <v>13</v>
      </c>
      <c r="AH6" s="87" t="s">
        <v>269</v>
      </c>
      <c r="AI6" s="88"/>
      <c r="AJ6" s="88"/>
      <c r="AK6" s="89"/>
      <c r="AL6" s="5" t="s">
        <v>17</v>
      </c>
      <c r="AM6" s="87" t="s">
        <v>243</v>
      </c>
      <c r="AN6" s="88"/>
      <c r="AO6" s="88"/>
      <c r="AP6" s="89"/>
      <c r="AR6" s="66" t="s">
        <v>72</v>
      </c>
      <c r="AS6" s="68" t="s">
        <v>314</v>
      </c>
      <c r="AT6" s="25"/>
    </row>
    <row r="7" spans="3:46" s="2" customFormat="1" ht="18.75" customHeight="1">
      <c r="C7" s="5" t="s">
        <v>5</v>
      </c>
      <c r="D7" s="87" t="s">
        <v>251</v>
      </c>
      <c r="E7" s="88"/>
      <c r="F7" s="88"/>
      <c r="G7" s="89"/>
      <c r="H7" s="5" t="s">
        <v>82</v>
      </c>
      <c r="I7" s="87" t="s">
        <v>340</v>
      </c>
      <c r="J7" s="88"/>
      <c r="K7" s="88"/>
      <c r="L7" s="89"/>
      <c r="M7" s="5" t="s">
        <v>87</v>
      </c>
      <c r="N7" s="87" t="s">
        <v>342</v>
      </c>
      <c r="O7" s="88"/>
      <c r="P7" s="88"/>
      <c r="Q7" s="89"/>
      <c r="R7" s="5" t="s">
        <v>92</v>
      </c>
      <c r="S7" s="87" t="s">
        <v>325</v>
      </c>
      <c r="T7" s="88"/>
      <c r="U7" s="88"/>
      <c r="V7" s="89"/>
      <c r="W7" s="5" t="s">
        <v>97</v>
      </c>
      <c r="X7" s="87" t="s">
        <v>346</v>
      </c>
      <c r="Y7" s="88"/>
      <c r="Z7" s="88"/>
      <c r="AA7" s="89"/>
      <c r="AB7" s="5" t="s">
        <v>102</v>
      </c>
      <c r="AC7" s="87" t="s">
        <v>313</v>
      </c>
      <c r="AD7" s="88"/>
      <c r="AE7" s="88"/>
      <c r="AF7" s="89"/>
      <c r="AG7" s="5" t="s">
        <v>14</v>
      </c>
      <c r="AH7" s="87" t="s">
        <v>230</v>
      </c>
      <c r="AI7" s="88"/>
      <c r="AJ7" s="88"/>
      <c r="AK7" s="89"/>
      <c r="AL7" s="5" t="s">
        <v>18</v>
      </c>
      <c r="AM7" s="87" t="s">
        <v>318</v>
      </c>
      <c r="AN7" s="88"/>
      <c r="AO7" s="88"/>
      <c r="AP7" s="89"/>
      <c r="AR7" s="66" t="s">
        <v>74</v>
      </c>
      <c r="AS7" s="68" t="s">
        <v>240</v>
      </c>
      <c r="AT7" s="25"/>
    </row>
    <row r="8" spans="3:46" s="2" customFormat="1" ht="18.75" customHeight="1">
      <c r="C8" s="5" t="s">
        <v>107</v>
      </c>
      <c r="D8" s="87" t="s">
        <v>338</v>
      </c>
      <c r="E8" s="88"/>
      <c r="F8" s="88"/>
      <c r="G8" s="89"/>
      <c r="H8" s="5" t="s">
        <v>109</v>
      </c>
      <c r="I8" s="87" t="s">
        <v>229</v>
      </c>
      <c r="J8" s="88"/>
      <c r="K8" s="88"/>
      <c r="L8" s="89"/>
      <c r="M8" s="5" t="s">
        <v>111</v>
      </c>
      <c r="N8" s="87" t="s">
        <v>314</v>
      </c>
      <c r="O8" s="88"/>
      <c r="P8" s="88"/>
      <c r="Q8" s="89"/>
      <c r="R8" s="5" t="s">
        <v>113</v>
      </c>
      <c r="S8" s="87" t="s">
        <v>343</v>
      </c>
      <c r="T8" s="88"/>
      <c r="U8" s="88"/>
      <c r="V8" s="89"/>
      <c r="W8" s="5" t="s">
        <v>115</v>
      </c>
      <c r="X8" s="87" t="s">
        <v>240</v>
      </c>
      <c r="Y8" s="88"/>
      <c r="Z8" s="88"/>
      <c r="AA8" s="89"/>
      <c r="AB8" s="5" t="s">
        <v>117</v>
      </c>
      <c r="AC8" s="87" t="s">
        <v>242</v>
      </c>
      <c r="AD8" s="88"/>
      <c r="AE8" s="88"/>
      <c r="AF8" s="89"/>
      <c r="AG8" s="5" t="s">
        <v>119</v>
      </c>
      <c r="AH8" s="87" t="s">
        <v>245</v>
      </c>
      <c r="AI8" s="88"/>
      <c r="AJ8" s="88"/>
      <c r="AK8" s="89"/>
      <c r="AL8" s="5" t="s">
        <v>121</v>
      </c>
      <c r="AM8" s="87" t="s">
        <v>203</v>
      </c>
      <c r="AN8" s="88"/>
      <c r="AO8" s="88"/>
      <c r="AP8" s="89"/>
      <c r="AR8" s="66" t="s">
        <v>298</v>
      </c>
      <c r="AS8" s="68" t="s">
        <v>329</v>
      </c>
      <c r="AT8" s="25"/>
    </row>
    <row r="9" spans="3:46" s="2" customFormat="1" ht="18.75" customHeight="1">
      <c r="C9" s="5" t="s">
        <v>108</v>
      </c>
      <c r="D9" s="87" t="s">
        <v>339</v>
      </c>
      <c r="E9" s="88"/>
      <c r="F9" s="88"/>
      <c r="G9" s="89"/>
      <c r="H9" s="5" t="s">
        <v>110</v>
      </c>
      <c r="I9" s="87" t="s">
        <v>317</v>
      </c>
      <c r="J9" s="88"/>
      <c r="K9" s="88"/>
      <c r="L9" s="89"/>
      <c r="M9" s="5" t="s">
        <v>112</v>
      </c>
      <c r="N9" s="87" t="s">
        <v>266</v>
      </c>
      <c r="O9" s="88"/>
      <c r="P9" s="88"/>
      <c r="Q9" s="89"/>
      <c r="R9" s="5" t="s">
        <v>114</v>
      </c>
      <c r="S9" s="87" t="s">
        <v>329</v>
      </c>
      <c r="T9" s="88"/>
      <c r="U9" s="88"/>
      <c r="V9" s="89"/>
      <c r="W9" s="5" t="s">
        <v>116</v>
      </c>
      <c r="X9" s="87" t="s">
        <v>202</v>
      </c>
      <c r="Y9" s="88"/>
      <c r="Z9" s="88"/>
      <c r="AA9" s="89"/>
      <c r="AB9" s="5" t="s">
        <v>118</v>
      </c>
      <c r="AC9" s="87" t="s">
        <v>265</v>
      </c>
      <c r="AD9" s="88"/>
      <c r="AE9" s="88"/>
      <c r="AF9" s="89"/>
      <c r="AG9" s="5" t="s">
        <v>120</v>
      </c>
      <c r="AH9" s="87" t="s">
        <v>256</v>
      </c>
      <c r="AI9" s="88"/>
      <c r="AJ9" s="88"/>
      <c r="AK9" s="89"/>
      <c r="AL9" s="5" t="s">
        <v>122</v>
      </c>
      <c r="AM9" s="87" t="s">
        <v>259</v>
      </c>
      <c r="AN9" s="88"/>
      <c r="AO9" s="88"/>
      <c r="AP9" s="89"/>
      <c r="AR9" s="64" t="s">
        <v>48</v>
      </c>
      <c r="AS9" s="68" t="s">
        <v>328</v>
      </c>
      <c r="AT9" s="25"/>
    </row>
    <row r="10" spans="3:46" s="2" customFormat="1" ht="29.25" customHeight="1">
      <c r="C10" s="3" t="s">
        <v>8</v>
      </c>
      <c r="D10" s="4" t="s">
        <v>271</v>
      </c>
      <c r="R10" s="10" t="s">
        <v>123</v>
      </c>
      <c r="AR10" s="64" t="s">
        <v>49</v>
      </c>
      <c r="AS10" s="68" t="s">
        <v>228</v>
      </c>
      <c r="AT10" s="25"/>
    </row>
    <row r="11" spans="1:46" s="2" customFormat="1" ht="15.75" customHeight="1">
      <c r="A11" s="73" t="s">
        <v>10</v>
      </c>
      <c r="B11" s="5" t="s">
        <v>9</v>
      </c>
      <c r="C11" s="73" t="s">
        <v>272</v>
      </c>
      <c r="D11" s="73"/>
      <c r="E11" s="73"/>
      <c r="F11" s="73"/>
      <c r="G11" s="73"/>
      <c r="H11" s="73" t="s">
        <v>273</v>
      </c>
      <c r="I11" s="73"/>
      <c r="J11" s="73"/>
      <c r="K11" s="73"/>
      <c r="L11" s="73"/>
      <c r="M11" s="73" t="s">
        <v>274</v>
      </c>
      <c r="N11" s="73"/>
      <c r="O11" s="73"/>
      <c r="P11" s="73"/>
      <c r="Q11" s="73"/>
      <c r="R11" s="73" t="s">
        <v>275</v>
      </c>
      <c r="S11" s="73"/>
      <c r="T11" s="73"/>
      <c r="U11" s="73"/>
      <c r="V11" s="73"/>
      <c r="W11" s="73" t="s">
        <v>276</v>
      </c>
      <c r="X11" s="73"/>
      <c r="Y11" s="73"/>
      <c r="Z11" s="73"/>
      <c r="AA11" s="73"/>
      <c r="AB11" s="73" t="s">
        <v>277</v>
      </c>
      <c r="AC11" s="73"/>
      <c r="AD11" s="73"/>
      <c r="AE11" s="73"/>
      <c r="AF11" s="73"/>
      <c r="AG11" s="73" t="s">
        <v>280</v>
      </c>
      <c r="AH11" s="73"/>
      <c r="AI11" s="73"/>
      <c r="AJ11" s="73"/>
      <c r="AK11" s="73"/>
      <c r="AL11" s="73" t="s">
        <v>239</v>
      </c>
      <c r="AM11" s="73"/>
      <c r="AN11" s="73"/>
      <c r="AO11" s="73"/>
      <c r="AP11" s="73"/>
      <c r="AR11" s="64" t="s">
        <v>187</v>
      </c>
      <c r="AS11" s="68" t="s">
        <v>198</v>
      </c>
      <c r="AT11" s="25"/>
    </row>
    <row r="12" spans="1:46" s="2" customFormat="1" ht="15.75" customHeight="1">
      <c r="A12" s="73"/>
      <c r="B12" s="5" t="s">
        <v>6</v>
      </c>
      <c r="C12" s="73" t="s">
        <v>232</v>
      </c>
      <c r="D12" s="73"/>
      <c r="E12" s="73"/>
      <c r="F12" s="73"/>
      <c r="G12" s="73"/>
      <c r="H12" s="73" t="s">
        <v>233</v>
      </c>
      <c r="I12" s="73"/>
      <c r="J12" s="73"/>
      <c r="K12" s="73"/>
      <c r="L12" s="73"/>
      <c r="M12" s="73" t="s">
        <v>234</v>
      </c>
      <c r="N12" s="73"/>
      <c r="O12" s="73"/>
      <c r="P12" s="73"/>
      <c r="Q12" s="73"/>
      <c r="R12" s="73" t="s">
        <v>235</v>
      </c>
      <c r="S12" s="73"/>
      <c r="T12" s="73"/>
      <c r="U12" s="73"/>
      <c r="V12" s="73"/>
      <c r="W12" s="73" t="s">
        <v>278</v>
      </c>
      <c r="X12" s="73"/>
      <c r="Y12" s="73"/>
      <c r="Z12" s="73"/>
      <c r="AA12" s="73"/>
      <c r="AB12" s="73" t="s">
        <v>279</v>
      </c>
      <c r="AC12" s="73"/>
      <c r="AD12" s="73"/>
      <c r="AE12" s="73"/>
      <c r="AF12" s="73"/>
      <c r="AG12" s="73" t="s">
        <v>205</v>
      </c>
      <c r="AH12" s="73"/>
      <c r="AI12" s="73"/>
      <c r="AJ12" s="73"/>
      <c r="AK12" s="73"/>
      <c r="AL12" s="73" t="s">
        <v>282</v>
      </c>
      <c r="AM12" s="73"/>
      <c r="AN12" s="73"/>
      <c r="AO12" s="73"/>
      <c r="AP12" s="73"/>
      <c r="AR12" s="72" t="s">
        <v>50</v>
      </c>
      <c r="AS12" s="68" t="s">
        <v>327</v>
      </c>
      <c r="AT12" s="25"/>
    </row>
    <row r="13" spans="1:46" s="2" customFormat="1" ht="15.75" customHeight="1">
      <c r="A13" s="73">
        <v>1</v>
      </c>
      <c r="B13" s="62">
        <v>0.375</v>
      </c>
      <c r="C13" s="74" t="s">
        <v>125</v>
      </c>
      <c r="D13" s="75"/>
      <c r="E13" s="32"/>
      <c r="F13" s="75" t="s">
        <v>126</v>
      </c>
      <c r="G13" s="82"/>
      <c r="H13" s="74" t="s">
        <v>127</v>
      </c>
      <c r="I13" s="75"/>
      <c r="J13" s="32"/>
      <c r="K13" s="75" t="s">
        <v>128</v>
      </c>
      <c r="L13" s="82"/>
      <c r="M13" s="74" t="s">
        <v>129</v>
      </c>
      <c r="N13" s="75"/>
      <c r="O13" s="32"/>
      <c r="P13" s="75" t="s">
        <v>130</v>
      </c>
      <c r="Q13" s="82"/>
      <c r="R13" s="74" t="s">
        <v>131</v>
      </c>
      <c r="S13" s="75"/>
      <c r="T13" s="32"/>
      <c r="U13" s="75" t="s">
        <v>132</v>
      </c>
      <c r="V13" s="82"/>
      <c r="W13" s="74" t="s">
        <v>133</v>
      </c>
      <c r="X13" s="75"/>
      <c r="Y13" s="70">
        <v>0.3611111111111111</v>
      </c>
      <c r="Z13" s="75" t="s">
        <v>134</v>
      </c>
      <c r="AA13" s="82"/>
      <c r="AB13" s="74" t="s">
        <v>135</v>
      </c>
      <c r="AC13" s="75"/>
      <c r="AD13" s="70">
        <v>0.3611111111111111</v>
      </c>
      <c r="AE13" s="75" t="s">
        <v>136</v>
      </c>
      <c r="AF13" s="82"/>
      <c r="AG13" s="74" t="s">
        <v>137</v>
      </c>
      <c r="AH13" s="75"/>
      <c r="AI13" s="32"/>
      <c r="AJ13" s="75" t="s">
        <v>138</v>
      </c>
      <c r="AK13" s="82"/>
      <c r="AL13" s="74" t="s">
        <v>139</v>
      </c>
      <c r="AM13" s="75"/>
      <c r="AN13" s="65"/>
      <c r="AO13" s="75" t="s">
        <v>140</v>
      </c>
      <c r="AP13" s="82"/>
      <c r="AR13" s="67" t="s">
        <v>194</v>
      </c>
      <c r="AS13" s="68" t="s">
        <v>231</v>
      </c>
      <c r="AT13" s="25"/>
    </row>
    <row r="14" spans="1:46" s="2" customFormat="1" ht="15.75" customHeight="1">
      <c r="A14" s="73"/>
      <c r="B14" s="63" t="s">
        <v>206</v>
      </c>
      <c r="C14" s="76" t="str">
        <f>D4</f>
        <v>泉向陽台</v>
      </c>
      <c r="D14" s="84"/>
      <c r="E14" s="26" t="s">
        <v>0</v>
      </c>
      <c r="F14" s="77" t="str">
        <f>D7</f>
        <v>多賀城FC</v>
      </c>
      <c r="G14" s="85"/>
      <c r="H14" s="76" t="str">
        <f>I4</f>
        <v>塩釜FC</v>
      </c>
      <c r="I14" s="84"/>
      <c r="J14" s="26" t="s">
        <v>0</v>
      </c>
      <c r="K14" s="77" t="str">
        <f>I7</f>
        <v>Valen</v>
      </c>
      <c r="L14" s="85"/>
      <c r="M14" s="76" t="str">
        <f>N4</f>
        <v>石巻FC</v>
      </c>
      <c r="N14" s="84"/>
      <c r="O14" s="26" t="s">
        <v>0</v>
      </c>
      <c r="P14" s="77" t="str">
        <f>N7</f>
        <v>FC.セレスタ</v>
      </c>
      <c r="Q14" s="85"/>
      <c r="R14" s="76" t="str">
        <f>S4</f>
        <v>高　砂</v>
      </c>
      <c r="S14" s="84"/>
      <c r="T14" s="26" t="s">
        <v>0</v>
      </c>
      <c r="U14" s="77" t="str">
        <f>S7</f>
        <v>F・中山</v>
      </c>
      <c r="V14" s="85"/>
      <c r="W14" s="76" t="str">
        <f>X4</f>
        <v>おきの</v>
      </c>
      <c r="X14" s="84"/>
      <c r="Y14" s="26" t="s">
        <v>0</v>
      </c>
      <c r="Z14" s="77" t="str">
        <f>X7</f>
        <v>LIBERTA</v>
      </c>
      <c r="AA14" s="85"/>
      <c r="AB14" s="76" t="str">
        <f>AC4</f>
        <v>古　川</v>
      </c>
      <c r="AC14" s="84"/>
      <c r="AD14" s="26" t="s">
        <v>0</v>
      </c>
      <c r="AE14" s="77" t="str">
        <f>AC7</f>
        <v>増田FC</v>
      </c>
      <c r="AF14" s="85"/>
      <c r="AG14" s="76" t="str">
        <f>AH4</f>
        <v>大野田</v>
      </c>
      <c r="AH14" s="84"/>
      <c r="AI14" s="26" t="s">
        <v>0</v>
      </c>
      <c r="AJ14" s="77" t="str">
        <f>AH7</f>
        <v>東　六</v>
      </c>
      <c r="AK14" s="85"/>
      <c r="AL14" s="76" t="str">
        <f>AM4</f>
        <v>岩沼西</v>
      </c>
      <c r="AM14" s="84"/>
      <c r="AN14" s="26" t="s">
        <v>0</v>
      </c>
      <c r="AO14" s="77" t="str">
        <f>AM7</f>
        <v>七ヶ浜</v>
      </c>
      <c r="AP14" s="85"/>
      <c r="AR14" s="67" t="s">
        <v>299</v>
      </c>
      <c r="AS14" s="68" t="s">
        <v>200</v>
      </c>
      <c r="AT14" s="25"/>
    </row>
    <row r="15" spans="1:46" s="2" customFormat="1" ht="15.75" customHeight="1">
      <c r="A15" s="73"/>
      <c r="B15" s="39" t="s">
        <v>213</v>
      </c>
      <c r="C15" s="78"/>
      <c r="D15" s="83"/>
      <c r="E15" s="30"/>
      <c r="F15" s="79"/>
      <c r="G15" s="90"/>
      <c r="H15" s="78"/>
      <c r="I15" s="83"/>
      <c r="J15" s="30"/>
      <c r="K15" s="79"/>
      <c r="L15" s="90"/>
      <c r="M15" s="78"/>
      <c r="N15" s="83"/>
      <c r="O15" s="30"/>
      <c r="P15" s="79"/>
      <c r="Q15" s="90"/>
      <c r="R15" s="78"/>
      <c r="S15" s="83"/>
      <c r="T15" s="30"/>
      <c r="U15" s="79"/>
      <c r="V15" s="90"/>
      <c r="W15" s="78"/>
      <c r="X15" s="83"/>
      <c r="Y15" s="30"/>
      <c r="Z15" s="79"/>
      <c r="AA15" s="90"/>
      <c r="AB15" s="78"/>
      <c r="AC15" s="83"/>
      <c r="AD15" s="30"/>
      <c r="AE15" s="79"/>
      <c r="AF15" s="90"/>
      <c r="AG15" s="78"/>
      <c r="AH15" s="83"/>
      <c r="AI15" s="30"/>
      <c r="AJ15" s="79"/>
      <c r="AK15" s="90"/>
      <c r="AL15" s="78"/>
      <c r="AM15" s="83"/>
      <c r="AN15" s="30"/>
      <c r="AO15" s="79"/>
      <c r="AP15" s="90"/>
      <c r="AR15" s="72" t="s">
        <v>51</v>
      </c>
      <c r="AS15" s="68" t="s">
        <v>71</v>
      </c>
      <c r="AT15" s="25"/>
    </row>
    <row r="16" spans="1:46" s="2" customFormat="1" ht="15.75" customHeight="1">
      <c r="A16" s="73">
        <v>2</v>
      </c>
      <c r="B16" s="62">
        <v>0.4166666666666667</v>
      </c>
      <c r="C16" s="74" t="s">
        <v>141</v>
      </c>
      <c r="D16" s="75"/>
      <c r="E16" s="32"/>
      <c r="F16" s="75" t="s">
        <v>142</v>
      </c>
      <c r="G16" s="82"/>
      <c r="H16" s="74" t="s">
        <v>143</v>
      </c>
      <c r="I16" s="75"/>
      <c r="J16" s="32"/>
      <c r="K16" s="75" t="s">
        <v>144</v>
      </c>
      <c r="L16" s="82"/>
      <c r="M16" s="74" t="s">
        <v>145</v>
      </c>
      <c r="N16" s="75"/>
      <c r="O16" s="32"/>
      <c r="P16" s="75" t="s">
        <v>146</v>
      </c>
      <c r="Q16" s="82"/>
      <c r="R16" s="74" t="s">
        <v>147</v>
      </c>
      <c r="S16" s="75"/>
      <c r="T16" s="32"/>
      <c r="U16" s="75" t="s">
        <v>148</v>
      </c>
      <c r="V16" s="82"/>
      <c r="W16" s="74" t="s">
        <v>149</v>
      </c>
      <c r="X16" s="75"/>
      <c r="Y16" s="70">
        <v>0.3993055555555556</v>
      </c>
      <c r="Z16" s="75" t="s">
        <v>150</v>
      </c>
      <c r="AA16" s="82"/>
      <c r="AB16" s="74" t="s">
        <v>151</v>
      </c>
      <c r="AC16" s="75"/>
      <c r="AD16" s="70">
        <v>0.3993055555555556</v>
      </c>
      <c r="AE16" s="75" t="s">
        <v>152</v>
      </c>
      <c r="AF16" s="82"/>
      <c r="AG16" s="74" t="s">
        <v>153</v>
      </c>
      <c r="AH16" s="75"/>
      <c r="AI16" s="32"/>
      <c r="AJ16" s="75" t="s">
        <v>154</v>
      </c>
      <c r="AK16" s="82"/>
      <c r="AL16" s="74" t="s">
        <v>155</v>
      </c>
      <c r="AM16" s="75"/>
      <c r="AN16" s="65"/>
      <c r="AO16" s="75" t="s">
        <v>156</v>
      </c>
      <c r="AP16" s="82"/>
      <c r="AR16" s="67" t="s">
        <v>52</v>
      </c>
      <c r="AS16" s="68" t="s">
        <v>77</v>
      </c>
      <c r="AT16" s="25"/>
    </row>
    <row r="17" spans="1:46" s="2" customFormat="1" ht="15.75" customHeight="1">
      <c r="A17" s="73"/>
      <c r="B17" s="63" t="s">
        <v>206</v>
      </c>
      <c r="C17" s="76" t="str">
        <f>D5</f>
        <v>愛　子</v>
      </c>
      <c r="D17" s="77"/>
      <c r="E17" s="26" t="s">
        <v>0</v>
      </c>
      <c r="F17" s="77" t="str">
        <f>D9</f>
        <v>NANGO</v>
      </c>
      <c r="G17" s="81"/>
      <c r="H17" s="76" t="str">
        <f>I5</f>
        <v>白　石</v>
      </c>
      <c r="I17" s="77"/>
      <c r="J17" s="26" t="s">
        <v>0</v>
      </c>
      <c r="K17" s="77" t="str">
        <f>I9</f>
        <v>古川杉の子</v>
      </c>
      <c r="L17" s="81"/>
      <c r="M17" s="76" t="str">
        <f>N5</f>
        <v>FC.大谷</v>
      </c>
      <c r="N17" s="77"/>
      <c r="O17" s="26" t="s">
        <v>0</v>
      </c>
      <c r="P17" s="77" t="str">
        <f>N9</f>
        <v>青　山</v>
      </c>
      <c r="Q17" s="81"/>
      <c r="R17" s="76" t="str">
        <f>S5</f>
        <v>コバルトーレ</v>
      </c>
      <c r="S17" s="77"/>
      <c r="T17" s="26" t="s">
        <v>0</v>
      </c>
      <c r="U17" s="77" t="str">
        <f>S9</f>
        <v>館　腰</v>
      </c>
      <c r="V17" s="81"/>
      <c r="W17" s="76" t="str">
        <f>X5</f>
        <v>船迫FC</v>
      </c>
      <c r="X17" s="77"/>
      <c r="Y17" s="26" t="s">
        <v>0</v>
      </c>
      <c r="Z17" s="77" t="str">
        <f>X9</f>
        <v>ベガルタ</v>
      </c>
      <c r="AA17" s="81"/>
      <c r="AB17" s="76" t="str">
        <f>AC5</f>
        <v>鹿折FC</v>
      </c>
      <c r="AC17" s="77"/>
      <c r="AD17" s="26" t="s">
        <v>0</v>
      </c>
      <c r="AE17" s="77" t="str">
        <f>AC9</f>
        <v>将　監</v>
      </c>
      <c r="AF17" s="81"/>
      <c r="AG17" s="76" t="str">
        <f>AH5</f>
        <v>ＹＭＣＡ</v>
      </c>
      <c r="AH17" s="77"/>
      <c r="AI17" s="26" t="s">
        <v>0</v>
      </c>
      <c r="AJ17" s="77" t="str">
        <f>AH9</f>
        <v>蛇田FC</v>
      </c>
      <c r="AK17" s="81"/>
      <c r="AL17" s="76" t="str">
        <f>AM5</f>
        <v>なかのFC</v>
      </c>
      <c r="AM17" s="77"/>
      <c r="AN17" s="26" t="s">
        <v>0</v>
      </c>
      <c r="AO17" s="77" t="str">
        <f>AM9</f>
        <v>小牛田FC</v>
      </c>
      <c r="AP17" s="81"/>
      <c r="AR17" s="67" t="s">
        <v>53</v>
      </c>
      <c r="AS17" s="68" t="s">
        <v>326</v>
      </c>
      <c r="AT17" s="25"/>
    </row>
    <row r="18" spans="1:46" s="2" customFormat="1" ht="15.75" customHeight="1">
      <c r="A18" s="73"/>
      <c r="B18" s="39" t="s">
        <v>207</v>
      </c>
      <c r="C18" s="78"/>
      <c r="D18" s="79"/>
      <c r="E18" s="30"/>
      <c r="F18" s="79"/>
      <c r="G18" s="80"/>
      <c r="H18" s="78"/>
      <c r="I18" s="79"/>
      <c r="J18" s="30"/>
      <c r="K18" s="79"/>
      <c r="L18" s="80"/>
      <c r="M18" s="78"/>
      <c r="N18" s="79"/>
      <c r="O18" s="30"/>
      <c r="P18" s="79"/>
      <c r="Q18" s="80"/>
      <c r="R18" s="78"/>
      <c r="S18" s="79"/>
      <c r="T18" s="30"/>
      <c r="U18" s="79"/>
      <c r="V18" s="80"/>
      <c r="W18" s="78"/>
      <c r="X18" s="79"/>
      <c r="Y18" s="30"/>
      <c r="Z18" s="79"/>
      <c r="AA18" s="80"/>
      <c r="AB18" s="78"/>
      <c r="AC18" s="79"/>
      <c r="AD18" s="30"/>
      <c r="AE18" s="79"/>
      <c r="AF18" s="80"/>
      <c r="AG18" s="78"/>
      <c r="AH18" s="79"/>
      <c r="AI18" s="30"/>
      <c r="AJ18" s="79"/>
      <c r="AK18" s="80"/>
      <c r="AL18" s="78"/>
      <c r="AM18" s="79"/>
      <c r="AN18" s="30"/>
      <c r="AO18" s="79"/>
      <c r="AP18" s="80"/>
      <c r="AR18" s="67" t="s">
        <v>54</v>
      </c>
      <c r="AS18" s="68" t="s">
        <v>199</v>
      </c>
      <c r="AT18" s="25"/>
    </row>
    <row r="19" spans="1:46" s="2" customFormat="1" ht="15.75" customHeight="1">
      <c r="A19" s="73">
        <v>3</v>
      </c>
      <c r="B19" s="62">
        <v>0.4583333333333333</v>
      </c>
      <c r="C19" s="74" t="s">
        <v>125</v>
      </c>
      <c r="D19" s="75"/>
      <c r="E19" s="32"/>
      <c r="F19" s="75" t="s">
        <v>157</v>
      </c>
      <c r="G19" s="82"/>
      <c r="H19" s="74" t="s">
        <v>127</v>
      </c>
      <c r="I19" s="75"/>
      <c r="J19" s="32"/>
      <c r="K19" s="75" t="s">
        <v>158</v>
      </c>
      <c r="L19" s="82"/>
      <c r="M19" s="74" t="s">
        <v>129</v>
      </c>
      <c r="N19" s="75"/>
      <c r="O19" s="32"/>
      <c r="P19" s="75" t="s">
        <v>159</v>
      </c>
      <c r="Q19" s="82"/>
      <c r="R19" s="74" t="s">
        <v>131</v>
      </c>
      <c r="S19" s="75"/>
      <c r="T19" s="32"/>
      <c r="U19" s="75" t="s">
        <v>160</v>
      </c>
      <c r="V19" s="82"/>
      <c r="W19" s="74" t="s">
        <v>133</v>
      </c>
      <c r="X19" s="75"/>
      <c r="Y19" s="70">
        <v>0.4375</v>
      </c>
      <c r="Z19" s="75" t="s">
        <v>161</v>
      </c>
      <c r="AA19" s="82"/>
      <c r="AB19" s="74" t="s">
        <v>135</v>
      </c>
      <c r="AC19" s="75"/>
      <c r="AD19" s="70">
        <v>0.4375</v>
      </c>
      <c r="AE19" s="75" t="s">
        <v>162</v>
      </c>
      <c r="AF19" s="82"/>
      <c r="AG19" s="74" t="s">
        <v>137</v>
      </c>
      <c r="AH19" s="75"/>
      <c r="AI19" s="32"/>
      <c r="AJ19" s="75" t="s">
        <v>163</v>
      </c>
      <c r="AK19" s="82"/>
      <c r="AL19" s="74" t="s">
        <v>139</v>
      </c>
      <c r="AM19" s="75"/>
      <c r="AN19" s="65"/>
      <c r="AO19" s="75" t="s">
        <v>164</v>
      </c>
      <c r="AP19" s="82"/>
      <c r="AR19" s="67" t="s">
        <v>105</v>
      </c>
      <c r="AS19" s="68" t="s">
        <v>242</v>
      </c>
      <c r="AT19" s="25"/>
    </row>
    <row r="20" spans="1:46" s="2" customFormat="1" ht="15.75" customHeight="1">
      <c r="A20" s="73"/>
      <c r="B20" s="63" t="s">
        <v>206</v>
      </c>
      <c r="C20" s="76" t="str">
        <f>D4</f>
        <v>泉向陽台</v>
      </c>
      <c r="D20" s="77"/>
      <c r="E20" s="26" t="s">
        <v>0</v>
      </c>
      <c r="F20" s="77" t="str">
        <f>D8</f>
        <v>ラセルバロイ</v>
      </c>
      <c r="G20" s="81"/>
      <c r="H20" s="76" t="str">
        <f>I4</f>
        <v>塩釜FC</v>
      </c>
      <c r="I20" s="77"/>
      <c r="J20" s="26" t="s">
        <v>0</v>
      </c>
      <c r="K20" s="77" t="str">
        <f>I8</f>
        <v>八本松</v>
      </c>
      <c r="L20" s="81"/>
      <c r="M20" s="76" t="str">
        <f>N4</f>
        <v>石巻FC</v>
      </c>
      <c r="N20" s="77"/>
      <c r="O20" s="26" t="s">
        <v>0</v>
      </c>
      <c r="P20" s="77" t="str">
        <f>N8</f>
        <v>荒浜FC</v>
      </c>
      <c r="Q20" s="81"/>
      <c r="R20" s="76" t="str">
        <f>S4</f>
        <v>高　砂</v>
      </c>
      <c r="S20" s="77"/>
      <c r="T20" s="26" t="s">
        <v>0</v>
      </c>
      <c r="U20" s="77" t="str">
        <f>S8</f>
        <v>アバンSC</v>
      </c>
      <c r="V20" s="81"/>
      <c r="W20" s="76" t="str">
        <f>X4</f>
        <v>おきの</v>
      </c>
      <c r="X20" s="77"/>
      <c r="Y20" s="26" t="s">
        <v>0</v>
      </c>
      <c r="Z20" s="77" t="str">
        <f>X8</f>
        <v>美田園</v>
      </c>
      <c r="AA20" s="81"/>
      <c r="AB20" s="76" t="str">
        <f>AC4</f>
        <v>古　川</v>
      </c>
      <c r="AC20" s="77"/>
      <c r="AD20" s="26" t="s">
        <v>0</v>
      </c>
      <c r="AE20" s="77" t="str">
        <f>AC8</f>
        <v>鹿野FC</v>
      </c>
      <c r="AF20" s="81"/>
      <c r="AG20" s="76" t="str">
        <f>AH4</f>
        <v>大野田</v>
      </c>
      <c r="AH20" s="77"/>
      <c r="AI20" s="26" t="s">
        <v>0</v>
      </c>
      <c r="AJ20" s="77" t="str">
        <f>AH8</f>
        <v>北仙台</v>
      </c>
      <c r="AK20" s="81"/>
      <c r="AL20" s="76" t="str">
        <f>AM4</f>
        <v>岩沼西</v>
      </c>
      <c r="AM20" s="77"/>
      <c r="AN20" s="26" t="s">
        <v>0</v>
      </c>
      <c r="AO20" s="77" t="str">
        <f>AM8</f>
        <v>ジュニオール</v>
      </c>
      <c r="AP20" s="81"/>
      <c r="AR20" s="67" t="s">
        <v>195</v>
      </c>
      <c r="AS20" s="68" t="s">
        <v>229</v>
      </c>
      <c r="AT20" s="25"/>
    </row>
    <row r="21" spans="1:46" s="2" customFormat="1" ht="15.75" customHeight="1">
      <c r="A21" s="73"/>
      <c r="B21" s="39" t="s">
        <v>208</v>
      </c>
      <c r="C21" s="78"/>
      <c r="D21" s="79"/>
      <c r="E21" s="30"/>
      <c r="F21" s="79"/>
      <c r="G21" s="80"/>
      <c r="H21" s="78"/>
      <c r="I21" s="79"/>
      <c r="J21" s="30"/>
      <c r="K21" s="79"/>
      <c r="L21" s="80"/>
      <c r="M21" s="78"/>
      <c r="N21" s="79"/>
      <c r="O21" s="30"/>
      <c r="P21" s="79"/>
      <c r="Q21" s="80"/>
      <c r="R21" s="78"/>
      <c r="S21" s="79"/>
      <c r="T21" s="30"/>
      <c r="U21" s="79"/>
      <c r="V21" s="80"/>
      <c r="W21" s="78"/>
      <c r="X21" s="79"/>
      <c r="Y21" s="30"/>
      <c r="Z21" s="79"/>
      <c r="AA21" s="80"/>
      <c r="AB21" s="78"/>
      <c r="AC21" s="79"/>
      <c r="AD21" s="30"/>
      <c r="AE21" s="79"/>
      <c r="AF21" s="80"/>
      <c r="AG21" s="78"/>
      <c r="AH21" s="79"/>
      <c r="AI21" s="30"/>
      <c r="AJ21" s="79"/>
      <c r="AK21" s="80"/>
      <c r="AL21" s="78"/>
      <c r="AM21" s="79"/>
      <c r="AN21" s="30"/>
      <c r="AO21" s="79"/>
      <c r="AP21" s="80"/>
      <c r="AR21" s="67" t="s">
        <v>196</v>
      </c>
      <c r="AS21" s="68" t="s">
        <v>241</v>
      </c>
      <c r="AT21" s="25"/>
    </row>
    <row r="22" spans="1:46" s="2" customFormat="1" ht="15.75" customHeight="1">
      <c r="A22" s="73">
        <v>4</v>
      </c>
      <c r="B22" s="62">
        <v>0.5</v>
      </c>
      <c r="C22" s="74" t="s">
        <v>165</v>
      </c>
      <c r="D22" s="75"/>
      <c r="E22" s="32"/>
      <c r="F22" s="75" t="s">
        <v>142</v>
      </c>
      <c r="G22" s="82"/>
      <c r="H22" s="74" t="s">
        <v>166</v>
      </c>
      <c r="I22" s="75"/>
      <c r="J22" s="32"/>
      <c r="K22" s="75" t="s">
        <v>144</v>
      </c>
      <c r="L22" s="82"/>
      <c r="M22" s="74" t="s">
        <v>167</v>
      </c>
      <c r="N22" s="75"/>
      <c r="O22" s="32"/>
      <c r="P22" s="75" t="s">
        <v>146</v>
      </c>
      <c r="Q22" s="82"/>
      <c r="R22" s="74" t="s">
        <v>168</v>
      </c>
      <c r="S22" s="75"/>
      <c r="T22" s="32"/>
      <c r="U22" s="75" t="s">
        <v>148</v>
      </c>
      <c r="V22" s="82"/>
      <c r="W22" s="74" t="s">
        <v>169</v>
      </c>
      <c r="X22" s="75"/>
      <c r="Y22" s="70">
        <v>0.4756944444444444</v>
      </c>
      <c r="Z22" s="75" t="s">
        <v>150</v>
      </c>
      <c r="AA22" s="82"/>
      <c r="AB22" s="74" t="s">
        <v>170</v>
      </c>
      <c r="AC22" s="75"/>
      <c r="AD22" s="70">
        <v>0.4756944444444444</v>
      </c>
      <c r="AE22" s="75" t="s">
        <v>152</v>
      </c>
      <c r="AF22" s="82"/>
      <c r="AG22" s="74" t="s">
        <v>171</v>
      </c>
      <c r="AH22" s="75"/>
      <c r="AI22" s="32"/>
      <c r="AJ22" s="75" t="s">
        <v>154</v>
      </c>
      <c r="AK22" s="82"/>
      <c r="AL22" s="74" t="s">
        <v>172</v>
      </c>
      <c r="AM22" s="75"/>
      <c r="AN22" s="65"/>
      <c r="AO22" s="75" t="s">
        <v>173</v>
      </c>
      <c r="AP22" s="82"/>
      <c r="AR22" s="71" t="s">
        <v>55</v>
      </c>
      <c r="AS22" s="68" t="s">
        <v>246</v>
      </c>
      <c r="AT22" s="25"/>
    </row>
    <row r="23" spans="1:46" s="2" customFormat="1" ht="15.75" customHeight="1">
      <c r="A23" s="73"/>
      <c r="B23" s="63" t="s">
        <v>206</v>
      </c>
      <c r="C23" s="76" t="str">
        <f>D3</f>
        <v>アンティゴ</v>
      </c>
      <c r="D23" s="77"/>
      <c r="E23" s="26" t="s">
        <v>0</v>
      </c>
      <c r="F23" s="77" t="str">
        <f>D9</f>
        <v>NANGO</v>
      </c>
      <c r="G23" s="81"/>
      <c r="H23" s="76" t="str">
        <f>I3</f>
        <v>富ケ丘</v>
      </c>
      <c r="I23" s="77"/>
      <c r="J23" s="26" t="s">
        <v>0</v>
      </c>
      <c r="K23" s="77" t="str">
        <f>I9</f>
        <v>古川杉の子</v>
      </c>
      <c r="L23" s="81"/>
      <c r="M23" s="76" t="str">
        <f>N3</f>
        <v>あすなろFC</v>
      </c>
      <c r="N23" s="77"/>
      <c r="O23" s="26" t="s">
        <v>0</v>
      </c>
      <c r="P23" s="77" t="str">
        <f>N9</f>
        <v>青　山</v>
      </c>
      <c r="Q23" s="81"/>
      <c r="R23" s="76" t="str">
        <f>S3</f>
        <v>仙台中田</v>
      </c>
      <c r="S23" s="77"/>
      <c r="T23" s="26" t="s">
        <v>0</v>
      </c>
      <c r="U23" s="77" t="str">
        <f>S9</f>
        <v>館　腰</v>
      </c>
      <c r="V23" s="81"/>
      <c r="W23" s="76" t="str">
        <f>X3</f>
        <v>岩　切</v>
      </c>
      <c r="X23" s="77"/>
      <c r="Y23" s="26" t="s">
        <v>0</v>
      </c>
      <c r="Z23" s="77" t="str">
        <f>X9</f>
        <v>ベガルタ</v>
      </c>
      <c r="AA23" s="81"/>
      <c r="AB23" s="76" t="str">
        <f>AC3</f>
        <v>コパFC</v>
      </c>
      <c r="AC23" s="77"/>
      <c r="AD23" s="26" t="s">
        <v>0</v>
      </c>
      <c r="AE23" s="77" t="str">
        <f>AC9</f>
        <v>将　監</v>
      </c>
      <c r="AF23" s="81"/>
      <c r="AG23" s="76" t="str">
        <f>AH3</f>
        <v>北中山FC</v>
      </c>
      <c r="AH23" s="77"/>
      <c r="AI23" s="26" t="s">
        <v>0</v>
      </c>
      <c r="AJ23" s="77" t="str">
        <f>AH9</f>
        <v>蛇田FC</v>
      </c>
      <c r="AK23" s="81"/>
      <c r="AL23" s="76" t="str">
        <f>AM3</f>
        <v>エスペランサ</v>
      </c>
      <c r="AM23" s="77"/>
      <c r="AN23" s="26" t="s">
        <v>0</v>
      </c>
      <c r="AO23" s="77" t="str">
        <f>AM9</f>
        <v>小牛田FC</v>
      </c>
      <c r="AP23" s="81"/>
      <c r="AR23" s="64" t="s">
        <v>56</v>
      </c>
      <c r="AS23" s="68" t="s">
        <v>244</v>
      </c>
      <c r="AT23" s="25"/>
    </row>
    <row r="24" spans="1:46" s="2" customFormat="1" ht="15.75" customHeight="1">
      <c r="A24" s="73"/>
      <c r="B24" s="39" t="s">
        <v>209</v>
      </c>
      <c r="C24" s="78"/>
      <c r="D24" s="79"/>
      <c r="E24" s="30"/>
      <c r="F24" s="79"/>
      <c r="G24" s="80"/>
      <c r="H24" s="78"/>
      <c r="I24" s="79"/>
      <c r="J24" s="30"/>
      <c r="K24" s="79"/>
      <c r="L24" s="80"/>
      <c r="M24" s="78"/>
      <c r="N24" s="79"/>
      <c r="O24" s="30"/>
      <c r="P24" s="79"/>
      <c r="Q24" s="80"/>
      <c r="R24" s="78"/>
      <c r="S24" s="79"/>
      <c r="T24" s="30"/>
      <c r="U24" s="79"/>
      <c r="V24" s="80"/>
      <c r="W24" s="78"/>
      <c r="X24" s="79"/>
      <c r="Y24" s="30"/>
      <c r="Z24" s="79"/>
      <c r="AA24" s="80"/>
      <c r="AB24" s="78"/>
      <c r="AC24" s="79"/>
      <c r="AD24" s="30"/>
      <c r="AE24" s="79"/>
      <c r="AF24" s="80"/>
      <c r="AG24" s="78"/>
      <c r="AH24" s="79"/>
      <c r="AI24" s="30"/>
      <c r="AJ24" s="79"/>
      <c r="AK24" s="80"/>
      <c r="AL24" s="78"/>
      <c r="AM24" s="79"/>
      <c r="AN24" s="30"/>
      <c r="AO24" s="79"/>
      <c r="AP24" s="80"/>
      <c r="AR24" s="64" t="s">
        <v>57</v>
      </c>
      <c r="AS24" s="68" t="s">
        <v>267</v>
      </c>
      <c r="AT24" s="25"/>
    </row>
    <row r="25" spans="1:46" s="2" customFormat="1" ht="15.75" customHeight="1">
      <c r="A25" s="73">
        <v>5</v>
      </c>
      <c r="B25" s="62">
        <v>0.5416666666666666</v>
      </c>
      <c r="C25" s="74" t="s">
        <v>174</v>
      </c>
      <c r="D25" s="75"/>
      <c r="E25" s="32"/>
      <c r="F25" s="75" t="s">
        <v>126</v>
      </c>
      <c r="G25" s="82"/>
      <c r="H25" s="74" t="s">
        <v>175</v>
      </c>
      <c r="I25" s="75"/>
      <c r="J25" s="32"/>
      <c r="K25" s="75" t="s">
        <v>128</v>
      </c>
      <c r="L25" s="82"/>
      <c r="M25" s="74" t="s">
        <v>176</v>
      </c>
      <c r="N25" s="75"/>
      <c r="O25" s="32"/>
      <c r="P25" s="75" t="s">
        <v>130</v>
      </c>
      <c r="Q25" s="82"/>
      <c r="R25" s="74" t="s">
        <v>177</v>
      </c>
      <c r="S25" s="75"/>
      <c r="T25" s="32"/>
      <c r="U25" s="75" t="s">
        <v>132</v>
      </c>
      <c r="V25" s="82"/>
      <c r="W25" s="74" t="s">
        <v>178</v>
      </c>
      <c r="X25" s="75"/>
      <c r="Y25" s="70">
        <v>0.513888888888889</v>
      </c>
      <c r="Z25" s="75" t="s">
        <v>134</v>
      </c>
      <c r="AA25" s="82"/>
      <c r="AB25" s="74" t="s">
        <v>179</v>
      </c>
      <c r="AC25" s="75"/>
      <c r="AD25" s="70">
        <v>0.513888888888889</v>
      </c>
      <c r="AE25" s="75" t="s">
        <v>136</v>
      </c>
      <c r="AF25" s="82"/>
      <c r="AG25" s="74" t="s">
        <v>180</v>
      </c>
      <c r="AH25" s="75"/>
      <c r="AI25" s="32"/>
      <c r="AJ25" s="75" t="s">
        <v>138</v>
      </c>
      <c r="AK25" s="82"/>
      <c r="AL25" s="74" t="s">
        <v>181</v>
      </c>
      <c r="AM25" s="75"/>
      <c r="AN25" s="65"/>
      <c r="AO25" s="75" t="s">
        <v>182</v>
      </c>
      <c r="AP25" s="82"/>
      <c r="AR25" s="64" t="s">
        <v>58</v>
      </c>
      <c r="AS25" s="68" t="s">
        <v>230</v>
      </c>
      <c r="AT25" s="25"/>
    </row>
    <row r="26" spans="1:46" s="2" customFormat="1" ht="15.75" customHeight="1">
      <c r="A26" s="73"/>
      <c r="B26" s="63" t="s">
        <v>206</v>
      </c>
      <c r="C26" s="76" t="str">
        <f>D6</f>
        <v>ＦＣ.加美</v>
      </c>
      <c r="D26" s="77"/>
      <c r="E26" s="26" t="s">
        <v>0</v>
      </c>
      <c r="F26" s="77" t="str">
        <f>D7</f>
        <v>多賀城FC</v>
      </c>
      <c r="G26" s="81"/>
      <c r="H26" s="76" t="str">
        <f>I6</f>
        <v>マリソル</v>
      </c>
      <c r="I26" s="77"/>
      <c r="J26" s="26" t="s">
        <v>0</v>
      </c>
      <c r="K26" s="77" t="str">
        <f>I7</f>
        <v>Valen</v>
      </c>
      <c r="L26" s="81"/>
      <c r="M26" s="76" t="str">
        <f>N6</f>
        <v>袋　原</v>
      </c>
      <c r="N26" s="77"/>
      <c r="O26" s="26" t="s">
        <v>0</v>
      </c>
      <c r="P26" s="77" t="str">
        <f>N7</f>
        <v>FC.セレスタ</v>
      </c>
      <c r="Q26" s="81"/>
      <c r="R26" s="76" t="str">
        <f>S6</f>
        <v>メッセ宮城</v>
      </c>
      <c r="S26" s="77"/>
      <c r="T26" s="26" t="s">
        <v>0</v>
      </c>
      <c r="U26" s="77" t="str">
        <f>S7</f>
        <v>F・中山</v>
      </c>
      <c r="V26" s="81"/>
      <c r="W26" s="76" t="str">
        <f>X6</f>
        <v>Ｓ・ＫＳＣ</v>
      </c>
      <c r="X26" s="77"/>
      <c r="Y26" s="26" t="s">
        <v>0</v>
      </c>
      <c r="Z26" s="77" t="str">
        <f>X7</f>
        <v>LIBERTA</v>
      </c>
      <c r="AA26" s="81"/>
      <c r="AB26" s="76" t="str">
        <f>AC6</f>
        <v>FC.アルコ</v>
      </c>
      <c r="AC26" s="77"/>
      <c r="AD26" s="26" t="s">
        <v>0</v>
      </c>
      <c r="AE26" s="77" t="str">
        <f>AC7</f>
        <v>増田FC</v>
      </c>
      <c r="AF26" s="81"/>
      <c r="AG26" s="76" t="str">
        <f>AH6</f>
        <v>ブログレッソ</v>
      </c>
      <c r="AH26" s="77"/>
      <c r="AI26" s="26" t="s">
        <v>0</v>
      </c>
      <c r="AJ26" s="77" t="str">
        <f>AH7</f>
        <v>東　六</v>
      </c>
      <c r="AK26" s="81"/>
      <c r="AL26" s="76" t="str">
        <f>AM6</f>
        <v>吉成W</v>
      </c>
      <c r="AM26" s="77"/>
      <c r="AN26" s="26" t="s">
        <v>0</v>
      </c>
      <c r="AO26" s="77" t="str">
        <f>AM7</f>
        <v>七ヶ浜</v>
      </c>
      <c r="AP26" s="81"/>
      <c r="AR26" s="64" t="s">
        <v>59</v>
      </c>
      <c r="AS26" s="68" t="s">
        <v>243</v>
      </c>
      <c r="AT26" s="25"/>
    </row>
    <row r="27" spans="1:46" s="2" customFormat="1" ht="15.75" customHeight="1">
      <c r="A27" s="73"/>
      <c r="B27" s="39" t="s">
        <v>210</v>
      </c>
      <c r="C27" s="78"/>
      <c r="D27" s="79"/>
      <c r="E27" s="30"/>
      <c r="F27" s="79"/>
      <c r="G27" s="80"/>
      <c r="H27" s="78"/>
      <c r="I27" s="79"/>
      <c r="J27" s="30"/>
      <c r="K27" s="79"/>
      <c r="L27" s="80"/>
      <c r="M27" s="78"/>
      <c r="N27" s="79"/>
      <c r="O27" s="30"/>
      <c r="P27" s="79"/>
      <c r="Q27" s="80"/>
      <c r="R27" s="78"/>
      <c r="S27" s="79"/>
      <c r="T27" s="30"/>
      <c r="U27" s="79"/>
      <c r="V27" s="80"/>
      <c r="W27" s="78"/>
      <c r="X27" s="79"/>
      <c r="Y27" s="30"/>
      <c r="Z27" s="79"/>
      <c r="AA27" s="80"/>
      <c r="AB27" s="78"/>
      <c r="AC27" s="79"/>
      <c r="AD27" s="30"/>
      <c r="AE27" s="79"/>
      <c r="AF27" s="80"/>
      <c r="AG27" s="78"/>
      <c r="AH27" s="79"/>
      <c r="AI27" s="30"/>
      <c r="AJ27" s="79"/>
      <c r="AK27" s="80"/>
      <c r="AL27" s="78"/>
      <c r="AM27" s="79"/>
      <c r="AN27" s="30"/>
      <c r="AO27" s="79"/>
      <c r="AP27" s="80"/>
      <c r="AR27" s="64" t="s">
        <v>191</v>
      </c>
      <c r="AS27" s="68" t="s">
        <v>245</v>
      </c>
      <c r="AT27" s="25"/>
    </row>
    <row r="28" spans="1:46" s="2" customFormat="1" ht="15.75" customHeight="1">
      <c r="A28" s="73">
        <v>6</v>
      </c>
      <c r="B28" s="62">
        <v>0.5833333333333334</v>
      </c>
      <c r="C28" s="74" t="s">
        <v>141</v>
      </c>
      <c r="D28" s="75"/>
      <c r="E28" s="32"/>
      <c r="F28" s="75" t="s">
        <v>157</v>
      </c>
      <c r="G28" s="82"/>
      <c r="H28" s="74" t="s">
        <v>143</v>
      </c>
      <c r="I28" s="75"/>
      <c r="J28" s="32"/>
      <c r="K28" s="75" t="s">
        <v>158</v>
      </c>
      <c r="L28" s="82"/>
      <c r="M28" s="74" t="s">
        <v>145</v>
      </c>
      <c r="N28" s="75"/>
      <c r="O28" s="32"/>
      <c r="P28" s="75" t="s">
        <v>159</v>
      </c>
      <c r="Q28" s="82"/>
      <c r="R28" s="74" t="s">
        <v>147</v>
      </c>
      <c r="S28" s="75"/>
      <c r="T28" s="32"/>
      <c r="U28" s="75" t="s">
        <v>160</v>
      </c>
      <c r="V28" s="82"/>
      <c r="W28" s="74" t="s">
        <v>149</v>
      </c>
      <c r="X28" s="75"/>
      <c r="Y28" s="70">
        <v>0.5520833333333334</v>
      </c>
      <c r="Z28" s="75" t="s">
        <v>161</v>
      </c>
      <c r="AA28" s="82"/>
      <c r="AB28" s="74" t="s">
        <v>151</v>
      </c>
      <c r="AC28" s="75"/>
      <c r="AD28" s="70">
        <v>0.5520833333333334</v>
      </c>
      <c r="AE28" s="75" t="s">
        <v>162</v>
      </c>
      <c r="AF28" s="82"/>
      <c r="AG28" s="74" t="s">
        <v>153</v>
      </c>
      <c r="AH28" s="75"/>
      <c r="AI28" s="32"/>
      <c r="AJ28" s="75" t="s">
        <v>163</v>
      </c>
      <c r="AK28" s="82"/>
      <c r="AL28" s="74" t="s">
        <v>155</v>
      </c>
      <c r="AM28" s="75"/>
      <c r="AN28" s="65"/>
      <c r="AO28" s="75" t="s">
        <v>183</v>
      </c>
      <c r="AP28" s="82"/>
      <c r="AR28" s="64" t="s">
        <v>192</v>
      </c>
      <c r="AS28" s="68" t="s">
        <v>325</v>
      </c>
      <c r="AT28" s="25"/>
    </row>
    <row r="29" spans="1:46" s="2" customFormat="1" ht="15.75" customHeight="1">
      <c r="A29" s="73"/>
      <c r="B29" s="63" t="s">
        <v>206</v>
      </c>
      <c r="C29" s="76" t="str">
        <f>D5</f>
        <v>愛　子</v>
      </c>
      <c r="D29" s="77"/>
      <c r="E29" s="28" t="s">
        <v>0</v>
      </c>
      <c r="F29" s="77" t="str">
        <f>D8</f>
        <v>ラセルバロイ</v>
      </c>
      <c r="G29" s="81"/>
      <c r="H29" s="76" t="str">
        <f>I5</f>
        <v>白　石</v>
      </c>
      <c r="I29" s="77"/>
      <c r="J29" s="28" t="s">
        <v>0</v>
      </c>
      <c r="K29" s="77" t="str">
        <f>I8</f>
        <v>八本松</v>
      </c>
      <c r="L29" s="81"/>
      <c r="M29" s="76" t="str">
        <f>N5</f>
        <v>FC.大谷</v>
      </c>
      <c r="N29" s="77"/>
      <c r="O29" s="28" t="s">
        <v>0</v>
      </c>
      <c r="P29" s="77" t="str">
        <f>N8</f>
        <v>荒浜FC</v>
      </c>
      <c r="Q29" s="81"/>
      <c r="R29" s="76" t="str">
        <f>S5</f>
        <v>コバルトーレ</v>
      </c>
      <c r="S29" s="77"/>
      <c r="T29" s="28" t="s">
        <v>0</v>
      </c>
      <c r="U29" s="77" t="str">
        <f>S8</f>
        <v>アバンSC</v>
      </c>
      <c r="V29" s="81"/>
      <c r="W29" s="76" t="str">
        <f>X5</f>
        <v>船迫FC</v>
      </c>
      <c r="X29" s="77"/>
      <c r="Y29" s="28" t="s">
        <v>0</v>
      </c>
      <c r="Z29" s="77" t="str">
        <f>X8</f>
        <v>美田園</v>
      </c>
      <c r="AA29" s="81"/>
      <c r="AB29" s="76" t="str">
        <f>AC5</f>
        <v>鹿折FC</v>
      </c>
      <c r="AC29" s="77"/>
      <c r="AD29" s="28" t="s">
        <v>0</v>
      </c>
      <c r="AE29" s="77" t="str">
        <f>AC8</f>
        <v>鹿野FC</v>
      </c>
      <c r="AF29" s="81"/>
      <c r="AG29" s="76" t="str">
        <f>AH5</f>
        <v>ＹＭＣＡ</v>
      </c>
      <c r="AH29" s="77"/>
      <c r="AI29" s="28" t="s">
        <v>0</v>
      </c>
      <c r="AJ29" s="77" t="str">
        <f>AH8</f>
        <v>北仙台</v>
      </c>
      <c r="AK29" s="81"/>
      <c r="AL29" s="76" t="str">
        <f>AM5</f>
        <v>なかのFC</v>
      </c>
      <c r="AM29" s="77"/>
      <c r="AN29" s="28" t="s">
        <v>0</v>
      </c>
      <c r="AO29" s="77" t="str">
        <f>AM8</f>
        <v>ジュニオール</v>
      </c>
      <c r="AP29" s="81"/>
      <c r="AR29" s="64" t="s">
        <v>193</v>
      </c>
      <c r="AS29" s="68" t="s">
        <v>324</v>
      </c>
      <c r="AT29" s="25"/>
    </row>
    <row r="30" spans="1:46" s="2" customFormat="1" ht="15.75" customHeight="1">
      <c r="A30" s="73"/>
      <c r="B30" s="39" t="s">
        <v>211</v>
      </c>
      <c r="C30" s="78"/>
      <c r="D30" s="79"/>
      <c r="E30" s="31"/>
      <c r="F30" s="79"/>
      <c r="G30" s="80"/>
      <c r="H30" s="78"/>
      <c r="I30" s="79"/>
      <c r="J30" s="31"/>
      <c r="K30" s="79"/>
      <c r="L30" s="80"/>
      <c r="M30" s="78"/>
      <c r="N30" s="79"/>
      <c r="O30" s="31"/>
      <c r="P30" s="79"/>
      <c r="Q30" s="80"/>
      <c r="R30" s="78"/>
      <c r="S30" s="79"/>
      <c r="T30" s="31"/>
      <c r="U30" s="79"/>
      <c r="V30" s="80"/>
      <c r="W30" s="78"/>
      <c r="X30" s="79"/>
      <c r="Y30" s="31"/>
      <c r="Z30" s="79"/>
      <c r="AA30" s="80"/>
      <c r="AB30" s="78"/>
      <c r="AC30" s="79"/>
      <c r="AD30" s="31"/>
      <c r="AE30" s="79"/>
      <c r="AF30" s="80"/>
      <c r="AG30" s="78"/>
      <c r="AH30" s="79"/>
      <c r="AI30" s="31"/>
      <c r="AJ30" s="79"/>
      <c r="AK30" s="80"/>
      <c r="AL30" s="78"/>
      <c r="AM30" s="79"/>
      <c r="AN30" s="31"/>
      <c r="AO30" s="79"/>
      <c r="AP30" s="80"/>
      <c r="AR30" s="71" t="s">
        <v>60</v>
      </c>
      <c r="AS30" s="68" t="s">
        <v>323</v>
      </c>
      <c r="AT30" s="25"/>
    </row>
    <row r="31" spans="1:46" s="2" customFormat="1" ht="15.75" customHeight="1">
      <c r="A31" s="73">
        <v>7</v>
      </c>
      <c r="B31" s="62">
        <v>0.625</v>
      </c>
      <c r="C31" s="74" t="s">
        <v>165</v>
      </c>
      <c r="D31" s="75"/>
      <c r="E31" s="32"/>
      <c r="F31" s="75" t="s">
        <v>174</v>
      </c>
      <c r="G31" s="82"/>
      <c r="H31" s="74" t="s">
        <v>184</v>
      </c>
      <c r="I31" s="75"/>
      <c r="J31" s="32"/>
      <c r="K31" s="75" t="s">
        <v>175</v>
      </c>
      <c r="L31" s="82"/>
      <c r="M31" s="74" t="s">
        <v>167</v>
      </c>
      <c r="N31" s="75"/>
      <c r="O31" s="32"/>
      <c r="P31" s="75" t="s">
        <v>176</v>
      </c>
      <c r="Q31" s="82"/>
      <c r="R31" s="74" t="s">
        <v>168</v>
      </c>
      <c r="S31" s="75"/>
      <c r="T31" s="32"/>
      <c r="U31" s="75" t="s">
        <v>177</v>
      </c>
      <c r="V31" s="82"/>
      <c r="W31" s="74" t="s">
        <v>169</v>
      </c>
      <c r="X31" s="75"/>
      <c r="Y31" s="70">
        <v>0.5902777777777778</v>
      </c>
      <c r="Z31" s="75" t="s">
        <v>178</v>
      </c>
      <c r="AA31" s="82"/>
      <c r="AB31" s="74" t="s">
        <v>185</v>
      </c>
      <c r="AC31" s="75"/>
      <c r="AD31" s="70">
        <v>0.5902777777777778</v>
      </c>
      <c r="AE31" s="75" t="s">
        <v>179</v>
      </c>
      <c r="AF31" s="82"/>
      <c r="AG31" s="74" t="s">
        <v>171</v>
      </c>
      <c r="AH31" s="75"/>
      <c r="AI31" s="32"/>
      <c r="AJ31" s="75" t="s">
        <v>180</v>
      </c>
      <c r="AK31" s="82"/>
      <c r="AL31" s="74" t="s">
        <v>172</v>
      </c>
      <c r="AM31" s="75"/>
      <c r="AN31" s="65"/>
      <c r="AO31" s="75" t="s">
        <v>181</v>
      </c>
      <c r="AP31" s="82"/>
      <c r="AR31" s="71" t="s">
        <v>61</v>
      </c>
      <c r="AS31" s="68" t="s">
        <v>248</v>
      </c>
      <c r="AT31" s="25"/>
    </row>
    <row r="32" spans="1:46" s="2" customFormat="1" ht="15.75" customHeight="1">
      <c r="A32" s="73"/>
      <c r="B32" s="63" t="s">
        <v>206</v>
      </c>
      <c r="C32" s="76" t="str">
        <f>D3</f>
        <v>アンティゴ</v>
      </c>
      <c r="D32" s="77"/>
      <c r="E32" s="28" t="s">
        <v>0</v>
      </c>
      <c r="F32" s="77" t="str">
        <f>D6</f>
        <v>ＦＣ.加美</v>
      </c>
      <c r="G32" s="81"/>
      <c r="H32" s="76" t="str">
        <f>I3</f>
        <v>富ケ丘</v>
      </c>
      <c r="I32" s="77"/>
      <c r="J32" s="28" t="s">
        <v>0</v>
      </c>
      <c r="K32" s="77" t="str">
        <f>I6</f>
        <v>マリソル</v>
      </c>
      <c r="L32" s="81"/>
      <c r="M32" s="76" t="str">
        <f>N3</f>
        <v>あすなろFC</v>
      </c>
      <c r="N32" s="77"/>
      <c r="O32" s="28" t="s">
        <v>0</v>
      </c>
      <c r="P32" s="77" t="str">
        <f>N6</f>
        <v>袋　原</v>
      </c>
      <c r="Q32" s="81"/>
      <c r="R32" s="76" t="str">
        <f>S3</f>
        <v>仙台中田</v>
      </c>
      <c r="S32" s="77"/>
      <c r="T32" s="28" t="s">
        <v>0</v>
      </c>
      <c r="U32" s="77" t="str">
        <f>S6</f>
        <v>メッセ宮城</v>
      </c>
      <c r="V32" s="81"/>
      <c r="W32" s="76" t="str">
        <f>X3</f>
        <v>岩　切</v>
      </c>
      <c r="X32" s="77"/>
      <c r="Y32" s="28" t="s">
        <v>0</v>
      </c>
      <c r="Z32" s="77" t="str">
        <f>X6</f>
        <v>Ｓ・ＫＳＣ</v>
      </c>
      <c r="AA32" s="81"/>
      <c r="AB32" s="76" t="str">
        <f>AC3</f>
        <v>コパFC</v>
      </c>
      <c r="AC32" s="77"/>
      <c r="AD32" s="28" t="s">
        <v>0</v>
      </c>
      <c r="AE32" s="77" t="str">
        <f>AC6</f>
        <v>FC.アルコ</v>
      </c>
      <c r="AF32" s="81"/>
      <c r="AG32" s="76" t="str">
        <f>AH3</f>
        <v>北中山FC</v>
      </c>
      <c r="AH32" s="77"/>
      <c r="AI32" s="28" t="s">
        <v>0</v>
      </c>
      <c r="AJ32" s="77" t="str">
        <f>AH6</f>
        <v>ブログレッソ</v>
      </c>
      <c r="AK32" s="81"/>
      <c r="AL32" s="76" t="str">
        <f>AM3</f>
        <v>エスペランサ</v>
      </c>
      <c r="AM32" s="77"/>
      <c r="AN32" s="28" t="s">
        <v>0</v>
      </c>
      <c r="AO32" s="77" t="str">
        <f>AM6</f>
        <v>吉成W</v>
      </c>
      <c r="AP32" s="81"/>
      <c r="AR32" s="64" t="s">
        <v>62</v>
      </c>
      <c r="AS32" s="68" t="s">
        <v>321</v>
      </c>
      <c r="AT32" s="25"/>
    </row>
    <row r="33" spans="1:46" s="2" customFormat="1" ht="15.75" customHeight="1">
      <c r="A33" s="73"/>
      <c r="B33" s="39" t="s">
        <v>212</v>
      </c>
      <c r="C33" s="78"/>
      <c r="D33" s="79"/>
      <c r="E33" s="31"/>
      <c r="F33" s="79"/>
      <c r="G33" s="80"/>
      <c r="H33" s="78"/>
      <c r="I33" s="79"/>
      <c r="J33" s="31"/>
      <c r="K33" s="79"/>
      <c r="L33" s="80"/>
      <c r="M33" s="78"/>
      <c r="N33" s="79"/>
      <c r="O33" s="31"/>
      <c r="P33" s="79"/>
      <c r="Q33" s="80"/>
      <c r="R33" s="78"/>
      <c r="S33" s="79"/>
      <c r="T33" s="31"/>
      <c r="U33" s="79"/>
      <c r="V33" s="80"/>
      <c r="W33" s="78"/>
      <c r="X33" s="79"/>
      <c r="Y33" s="31"/>
      <c r="Z33" s="79"/>
      <c r="AA33" s="80"/>
      <c r="AB33" s="78"/>
      <c r="AC33" s="79"/>
      <c r="AD33" s="31"/>
      <c r="AE33" s="79"/>
      <c r="AF33" s="80"/>
      <c r="AG33" s="78"/>
      <c r="AH33" s="79"/>
      <c r="AI33" s="31"/>
      <c r="AJ33" s="79"/>
      <c r="AK33" s="80"/>
      <c r="AL33" s="78"/>
      <c r="AM33" s="79"/>
      <c r="AN33" s="31"/>
      <c r="AO33" s="79"/>
      <c r="AP33" s="80"/>
      <c r="AR33" s="64" t="s">
        <v>63</v>
      </c>
      <c r="AS33" s="68" t="s">
        <v>247</v>
      </c>
      <c r="AT33" s="25"/>
    </row>
    <row r="34" spans="44:46" ht="13.5">
      <c r="AR34" s="64" t="s">
        <v>64</v>
      </c>
      <c r="AS34" s="68" t="s">
        <v>322</v>
      </c>
      <c r="AT34" s="2"/>
    </row>
    <row r="35" spans="44:46" ht="13.5">
      <c r="AR35" s="64" t="s">
        <v>73</v>
      </c>
      <c r="AS35" s="68" t="s">
        <v>70</v>
      </c>
      <c r="AT35" s="2"/>
    </row>
    <row r="36" spans="44:45" ht="13.5">
      <c r="AR36" s="64" t="s">
        <v>190</v>
      </c>
      <c r="AS36" s="68" t="s">
        <v>320</v>
      </c>
    </row>
    <row r="37" spans="44:46" ht="13.5">
      <c r="AR37" s="64" t="s">
        <v>262</v>
      </c>
      <c r="AS37" s="68" t="s">
        <v>265</v>
      </c>
      <c r="AT37" s="2"/>
    </row>
    <row r="38" spans="44:46" ht="13.5">
      <c r="AR38" s="71" t="s">
        <v>300</v>
      </c>
      <c r="AS38" s="68" t="s">
        <v>252</v>
      </c>
      <c r="AT38" s="2"/>
    </row>
    <row r="39" spans="44:46" ht="13.5">
      <c r="AR39" s="64" t="s">
        <v>75</v>
      </c>
      <c r="AS39" s="68" t="s">
        <v>250</v>
      </c>
      <c r="AT39" s="2"/>
    </row>
    <row r="40" spans="44:45" ht="13.5">
      <c r="AR40" s="64" t="s">
        <v>301</v>
      </c>
      <c r="AS40" s="68" t="s">
        <v>249</v>
      </c>
    </row>
    <row r="41" spans="44:46" ht="13.5">
      <c r="AR41" s="64" t="s">
        <v>302</v>
      </c>
      <c r="AS41" s="68" t="s">
        <v>251</v>
      </c>
      <c r="AT41" s="2"/>
    </row>
    <row r="42" spans="44:46" ht="13.5">
      <c r="AR42" s="64" t="s">
        <v>303</v>
      </c>
      <c r="AS42" s="68" t="s">
        <v>319</v>
      </c>
      <c r="AT42" s="2"/>
    </row>
    <row r="43" spans="44:46" ht="13.5">
      <c r="AR43" s="64" t="s">
        <v>304</v>
      </c>
      <c r="AS43" s="68" t="s">
        <v>266</v>
      </c>
      <c r="AT43" s="2"/>
    </row>
    <row r="44" spans="44:46" ht="13.5">
      <c r="AR44" s="64" t="s">
        <v>305</v>
      </c>
      <c r="AS44" s="68" t="s">
        <v>318</v>
      </c>
      <c r="AT44" s="2"/>
    </row>
    <row r="45" spans="44:46" ht="13.5">
      <c r="AR45" s="64" t="s">
        <v>306</v>
      </c>
      <c r="AS45" s="68" t="s">
        <v>254</v>
      </c>
      <c r="AT45" s="2"/>
    </row>
    <row r="46" spans="44:45" ht="13.5">
      <c r="AR46" s="64" t="s">
        <v>76</v>
      </c>
      <c r="AS46" s="68" t="s">
        <v>253</v>
      </c>
    </row>
    <row r="47" spans="44:45" ht="13.5">
      <c r="AR47" s="64" t="s">
        <v>307</v>
      </c>
      <c r="AS47" s="68" t="s">
        <v>255</v>
      </c>
    </row>
    <row r="48" spans="44:45" ht="13.5">
      <c r="AR48" s="64" t="s">
        <v>308</v>
      </c>
      <c r="AS48" s="68" t="s">
        <v>256</v>
      </c>
    </row>
    <row r="49" spans="44:45" ht="13.5">
      <c r="AR49" s="71" t="s">
        <v>65</v>
      </c>
      <c r="AS49" s="68" t="s">
        <v>257</v>
      </c>
    </row>
    <row r="50" spans="44:45" ht="13.5">
      <c r="AR50" s="64" t="s">
        <v>309</v>
      </c>
      <c r="AS50" s="68" t="s">
        <v>268</v>
      </c>
    </row>
    <row r="51" spans="44:45" ht="13.5">
      <c r="AR51" s="64" t="s">
        <v>66</v>
      </c>
      <c r="AS51" s="25" t="s">
        <v>258</v>
      </c>
    </row>
    <row r="52" spans="44:45" ht="13.5">
      <c r="AR52" s="64" t="s">
        <v>67</v>
      </c>
      <c r="AS52" s="25" t="s">
        <v>259</v>
      </c>
    </row>
    <row r="53" spans="44:45" ht="13.5">
      <c r="AR53" s="64" t="s">
        <v>189</v>
      </c>
      <c r="AS53" s="25" t="s">
        <v>316</v>
      </c>
    </row>
    <row r="54" spans="44:45" ht="13.5">
      <c r="AR54" s="64" t="s">
        <v>310</v>
      </c>
      <c r="AS54" s="25" t="s">
        <v>317</v>
      </c>
    </row>
    <row r="55" spans="44:45" ht="13.5">
      <c r="AR55" s="71" t="s">
        <v>68</v>
      </c>
      <c r="AS55" s="25" t="s">
        <v>260</v>
      </c>
    </row>
    <row r="56" spans="44:45" ht="13.5">
      <c r="AR56" s="24" t="s">
        <v>69</v>
      </c>
      <c r="AS56" s="25" t="s">
        <v>261</v>
      </c>
    </row>
    <row r="57" spans="44:45" ht="13.5">
      <c r="AR57" s="24" t="s">
        <v>188</v>
      </c>
      <c r="AS57" s="25" t="s">
        <v>315</v>
      </c>
    </row>
  </sheetData>
  <sheetProtection/>
  <mergeCells count="425">
    <mergeCell ref="AJ30:AK30"/>
    <mergeCell ref="AL30:AM30"/>
    <mergeCell ref="AO30:AP30"/>
    <mergeCell ref="Z30:AA30"/>
    <mergeCell ref="U28:V28"/>
    <mergeCell ref="W29:X29"/>
    <mergeCell ref="AO28:AP28"/>
    <mergeCell ref="AG30:AH30"/>
    <mergeCell ref="Z29:AA29"/>
    <mergeCell ref="AL29:AM29"/>
    <mergeCell ref="U30:V30"/>
    <mergeCell ref="W30:X30"/>
    <mergeCell ref="R23:S23"/>
    <mergeCell ref="R26:S26"/>
    <mergeCell ref="R27:S27"/>
    <mergeCell ref="R24:S24"/>
    <mergeCell ref="R30:S30"/>
    <mergeCell ref="U26:V26"/>
    <mergeCell ref="U23:V23"/>
    <mergeCell ref="W26:X26"/>
    <mergeCell ref="F29:G29"/>
    <mergeCell ref="H29:I29"/>
    <mergeCell ref="K29:L29"/>
    <mergeCell ref="M29:N29"/>
    <mergeCell ref="P29:Q29"/>
    <mergeCell ref="U27:V27"/>
    <mergeCell ref="P25:Q25"/>
    <mergeCell ref="P26:Q26"/>
    <mergeCell ref="M24:N24"/>
    <mergeCell ref="F28:G28"/>
    <mergeCell ref="H28:I28"/>
    <mergeCell ref="H27:I27"/>
    <mergeCell ref="M27:N27"/>
    <mergeCell ref="P27:Q27"/>
    <mergeCell ref="M28:N28"/>
    <mergeCell ref="P28:Q28"/>
    <mergeCell ref="D6:G6"/>
    <mergeCell ref="I6:L6"/>
    <mergeCell ref="H16:I16"/>
    <mergeCell ref="K16:L16"/>
    <mergeCell ref="K26:L26"/>
    <mergeCell ref="AC6:AF6"/>
    <mergeCell ref="U18:V18"/>
    <mergeCell ref="U15:V15"/>
    <mergeCell ref="K24:L24"/>
    <mergeCell ref="K23:L23"/>
    <mergeCell ref="AH6:AK6"/>
    <mergeCell ref="R13:S13"/>
    <mergeCell ref="W25:X25"/>
    <mergeCell ref="U24:V24"/>
    <mergeCell ref="R25:S25"/>
    <mergeCell ref="U25:V25"/>
    <mergeCell ref="Z23:AA23"/>
    <mergeCell ref="AG13:AH13"/>
    <mergeCell ref="AB14:AC14"/>
    <mergeCell ref="W13:X13"/>
    <mergeCell ref="AM5:AP5"/>
    <mergeCell ref="AM6:AP6"/>
    <mergeCell ref="X5:AA5"/>
    <mergeCell ref="AC5:AF5"/>
    <mergeCell ref="AH5:AK5"/>
    <mergeCell ref="U21:V21"/>
    <mergeCell ref="W16:X16"/>
    <mergeCell ref="Z16:AA16"/>
    <mergeCell ref="AE21:AF21"/>
    <mergeCell ref="S9:V9"/>
    <mergeCell ref="I5:L5"/>
    <mergeCell ref="N5:Q5"/>
    <mergeCell ref="S5:V5"/>
    <mergeCell ref="M21:N21"/>
    <mergeCell ref="M16:N16"/>
    <mergeCell ref="K20:L20"/>
    <mergeCell ref="H20:I20"/>
    <mergeCell ref="P15:Q15"/>
    <mergeCell ref="P20:Q20"/>
    <mergeCell ref="N6:Q6"/>
    <mergeCell ref="P14:Q14"/>
    <mergeCell ref="K21:L21"/>
    <mergeCell ref="K22:L22"/>
    <mergeCell ref="M14:N14"/>
    <mergeCell ref="U17:V17"/>
    <mergeCell ref="W18:X18"/>
    <mergeCell ref="W17:X17"/>
    <mergeCell ref="M20:N20"/>
    <mergeCell ref="W14:X14"/>
    <mergeCell ref="W21:X21"/>
    <mergeCell ref="Z33:AA33"/>
    <mergeCell ref="P19:Q19"/>
    <mergeCell ref="M31:N31"/>
    <mergeCell ref="P31:Q31"/>
    <mergeCell ref="P24:Q24"/>
    <mergeCell ref="M23:N23"/>
    <mergeCell ref="W24:X24"/>
    <mergeCell ref="W23:X23"/>
    <mergeCell ref="W22:X22"/>
    <mergeCell ref="Z22:AA22"/>
    <mergeCell ref="AJ33:AK33"/>
    <mergeCell ref="AL26:AM26"/>
    <mergeCell ref="W28:X28"/>
    <mergeCell ref="Z28:AA28"/>
    <mergeCell ref="W32:X32"/>
    <mergeCell ref="AB30:AC30"/>
    <mergeCell ref="AE30:AF30"/>
    <mergeCell ref="Z32:AA32"/>
    <mergeCell ref="AE28:AF28"/>
    <mergeCell ref="W33:X33"/>
    <mergeCell ref="AC4:AF4"/>
    <mergeCell ref="AB21:AC21"/>
    <mergeCell ref="AE13:AF13"/>
    <mergeCell ref="AB26:AC26"/>
    <mergeCell ref="S4:V4"/>
    <mergeCell ref="Z24:AA24"/>
    <mergeCell ref="Z21:AA21"/>
    <mergeCell ref="Z17:AA17"/>
    <mergeCell ref="AB18:AC18"/>
    <mergeCell ref="R21:S21"/>
    <mergeCell ref="AH3:AK3"/>
    <mergeCell ref="AC3:AF3"/>
    <mergeCell ref="AB24:AC24"/>
    <mergeCell ref="AE26:AF26"/>
    <mergeCell ref="AB20:AC20"/>
    <mergeCell ref="AE14:AF14"/>
    <mergeCell ref="AB15:AC15"/>
    <mergeCell ref="AB16:AC16"/>
    <mergeCell ref="AB19:AC19"/>
    <mergeCell ref="AJ21:AK21"/>
    <mergeCell ref="D9:G9"/>
    <mergeCell ref="N3:Q3"/>
    <mergeCell ref="N4:Q4"/>
    <mergeCell ref="N7:Q7"/>
    <mergeCell ref="N8:Q8"/>
    <mergeCell ref="D3:G3"/>
    <mergeCell ref="I9:L9"/>
    <mergeCell ref="D4:G4"/>
    <mergeCell ref="D8:G8"/>
    <mergeCell ref="I7:L7"/>
    <mergeCell ref="AM3:AP3"/>
    <mergeCell ref="AM4:AP4"/>
    <mergeCell ref="AM7:AP7"/>
    <mergeCell ref="AM8:AP8"/>
    <mergeCell ref="C13:D13"/>
    <mergeCell ref="K13:L13"/>
    <mergeCell ref="N9:Q9"/>
    <mergeCell ref="D5:G5"/>
    <mergeCell ref="C11:G11"/>
    <mergeCell ref="D7:G7"/>
    <mergeCell ref="S3:V3"/>
    <mergeCell ref="X3:AA3"/>
    <mergeCell ref="X4:AA4"/>
    <mergeCell ref="S7:V7"/>
    <mergeCell ref="X8:AA8"/>
    <mergeCell ref="X9:AA9"/>
    <mergeCell ref="S8:V8"/>
    <mergeCell ref="X6:AA6"/>
    <mergeCell ref="S6:V6"/>
    <mergeCell ref="I3:L3"/>
    <mergeCell ref="P23:Q23"/>
    <mergeCell ref="H15:I15"/>
    <mergeCell ref="K15:L15"/>
    <mergeCell ref="I8:L8"/>
    <mergeCell ref="I4:L4"/>
    <mergeCell ref="H11:L11"/>
    <mergeCell ref="H12:L12"/>
    <mergeCell ref="P16:Q16"/>
    <mergeCell ref="P21:Q21"/>
    <mergeCell ref="Z19:AA19"/>
    <mergeCell ref="Z20:AA20"/>
    <mergeCell ref="Z18:AA18"/>
    <mergeCell ref="AE20:AF20"/>
    <mergeCell ref="AO26:AP26"/>
    <mergeCell ref="AO24:AP24"/>
    <mergeCell ref="Z26:AA26"/>
    <mergeCell ref="AB25:AC25"/>
    <mergeCell ref="AB23:AC23"/>
    <mergeCell ref="AO21:AP21"/>
    <mergeCell ref="AL19:AM19"/>
    <mergeCell ref="AL25:AM25"/>
    <mergeCell ref="AO23:AP23"/>
    <mergeCell ref="AG26:AH26"/>
    <mergeCell ref="W20:X20"/>
    <mergeCell ref="U22:V22"/>
    <mergeCell ref="AG20:AH20"/>
    <mergeCell ref="AG21:AH21"/>
    <mergeCell ref="AO25:AP25"/>
    <mergeCell ref="AO22:AP22"/>
    <mergeCell ref="Z25:AA25"/>
    <mergeCell ref="AE23:AF23"/>
    <mergeCell ref="AL24:AM24"/>
    <mergeCell ref="R20:S20"/>
    <mergeCell ref="Z27:AA27"/>
    <mergeCell ref="W27:X27"/>
    <mergeCell ref="Z14:AA14"/>
    <mergeCell ref="AO17:AP17"/>
    <mergeCell ref="AL17:AM17"/>
    <mergeCell ref="R18:S18"/>
    <mergeCell ref="U16:V16"/>
    <mergeCell ref="R16:S16"/>
    <mergeCell ref="AL15:AM15"/>
    <mergeCell ref="AG18:AH18"/>
    <mergeCell ref="AG16:AH16"/>
    <mergeCell ref="AJ17:AK17"/>
    <mergeCell ref="AO20:AP20"/>
    <mergeCell ref="AL20:AM20"/>
    <mergeCell ref="U20:V20"/>
    <mergeCell ref="AO16:AP16"/>
    <mergeCell ref="AE16:AF16"/>
    <mergeCell ref="AB17:AC17"/>
    <mergeCell ref="AO18:AP18"/>
    <mergeCell ref="AO19:AP19"/>
    <mergeCell ref="AJ16:AK16"/>
    <mergeCell ref="AG17:AH17"/>
    <mergeCell ref="AJ29:AK29"/>
    <mergeCell ref="AB22:AC22"/>
    <mergeCell ref="AE22:AF22"/>
    <mergeCell ref="AL27:AM27"/>
    <mergeCell ref="AG27:AH27"/>
    <mergeCell ref="AE25:AF25"/>
    <mergeCell ref="AG29:AH29"/>
    <mergeCell ref="AO29:AP29"/>
    <mergeCell ref="W11:AA11"/>
    <mergeCell ref="M13:N13"/>
    <mergeCell ref="M11:Q11"/>
    <mergeCell ref="AB11:AF11"/>
    <mergeCell ref="W12:AA12"/>
    <mergeCell ref="Z13:AA13"/>
    <mergeCell ref="U13:V13"/>
    <mergeCell ref="AL13:AM13"/>
    <mergeCell ref="M17:N17"/>
    <mergeCell ref="AE33:AF33"/>
    <mergeCell ref="W15:X15"/>
    <mergeCell ref="Z15:AA15"/>
    <mergeCell ref="AB27:AC27"/>
    <mergeCell ref="P18:Q18"/>
    <mergeCell ref="C26:D26"/>
    <mergeCell ref="K31:L31"/>
    <mergeCell ref="P33:Q33"/>
    <mergeCell ref="M22:N22"/>
    <mergeCell ref="P22:Q22"/>
    <mergeCell ref="F14:G14"/>
    <mergeCell ref="K27:L27"/>
    <mergeCell ref="F15:G15"/>
    <mergeCell ref="C16:D16"/>
    <mergeCell ref="C19:D19"/>
    <mergeCell ref="C24:D24"/>
    <mergeCell ref="K18:L18"/>
    <mergeCell ref="K17:L17"/>
    <mergeCell ref="H19:I19"/>
    <mergeCell ref="K19:L19"/>
    <mergeCell ref="M30:N30"/>
    <mergeCell ref="P30:Q30"/>
    <mergeCell ref="P32:Q32"/>
    <mergeCell ref="F13:G13"/>
    <mergeCell ref="H13:I13"/>
    <mergeCell ref="AJ13:AK13"/>
    <mergeCell ref="R28:S28"/>
    <mergeCell ref="U29:V29"/>
    <mergeCell ref="AJ22:AK22"/>
    <mergeCell ref="AJ25:AK25"/>
    <mergeCell ref="AL18:AM18"/>
    <mergeCell ref="AO13:AP13"/>
    <mergeCell ref="AL21:AM21"/>
    <mergeCell ref="AL23:AM23"/>
    <mergeCell ref="AO27:AP27"/>
    <mergeCell ref="AB28:AC28"/>
    <mergeCell ref="AL22:AM22"/>
    <mergeCell ref="AE24:AF24"/>
    <mergeCell ref="AG15:AH15"/>
    <mergeCell ref="AG22:AH22"/>
    <mergeCell ref="R32:S32"/>
    <mergeCell ref="R19:S19"/>
    <mergeCell ref="U19:V19"/>
    <mergeCell ref="W19:X19"/>
    <mergeCell ref="R22:S22"/>
    <mergeCell ref="AJ15:AK15"/>
    <mergeCell ref="AJ26:AK26"/>
    <mergeCell ref="AE27:AF27"/>
    <mergeCell ref="AE18:AF18"/>
    <mergeCell ref="AE17:AF17"/>
    <mergeCell ref="AE15:AF15"/>
    <mergeCell ref="H33:I33"/>
    <mergeCell ref="H25:I25"/>
    <mergeCell ref="K25:L25"/>
    <mergeCell ref="M25:N25"/>
    <mergeCell ref="K32:L32"/>
    <mergeCell ref="M32:N32"/>
    <mergeCell ref="M33:N33"/>
    <mergeCell ref="K28:L28"/>
    <mergeCell ref="M26:N26"/>
    <mergeCell ref="K30:L30"/>
    <mergeCell ref="AL33:AM33"/>
    <mergeCell ref="AO33:AP33"/>
    <mergeCell ref="AL32:AM32"/>
    <mergeCell ref="AB32:AC32"/>
    <mergeCell ref="AB33:AC33"/>
    <mergeCell ref="AE32:AF32"/>
    <mergeCell ref="AG33:AH33"/>
    <mergeCell ref="AG32:AH32"/>
    <mergeCell ref="AO32:AP32"/>
    <mergeCell ref="AJ32:AK32"/>
    <mergeCell ref="R31:S31"/>
    <mergeCell ref="U31:V31"/>
    <mergeCell ref="AB31:AC31"/>
    <mergeCell ref="AE31:AF31"/>
    <mergeCell ref="AG28:AH28"/>
    <mergeCell ref="AJ28:AK28"/>
    <mergeCell ref="R29:S29"/>
    <mergeCell ref="AE29:AF29"/>
    <mergeCell ref="AB29:AC29"/>
    <mergeCell ref="U32:V32"/>
    <mergeCell ref="K33:L33"/>
    <mergeCell ref="AJ24:AK24"/>
    <mergeCell ref="AG31:AH31"/>
    <mergeCell ref="AJ31:AK31"/>
    <mergeCell ref="W31:X31"/>
    <mergeCell ref="Z31:AA31"/>
    <mergeCell ref="R33:S33"/>
    <mergeCell ref="U33:V33"/>
    <mergeCell ref="AJ27:AK27"/>
    <mergeCell ref="AH7:AK7"/>
    <mergeCell ref="AH8:AK8"/>
    <mergeCell ref="AH9:AK9"/>
    <mergeCell ref="AL11:AP11"/>
    <mergeCell ref="AG11:AK11"/>
    <mergeCell ref="AL16:AM16"/>
    <mergeCell ref="AO14:AP14"/>
    <mergeCell ref="AO15:AP15"/>
    <mergeCell ref="AL14:AM14"/>
    <mergeCell ref="AJ14:AK14"/>
    <mergeCell ref="AG12:AK12"/>
    <mergeCell ref="AL31:AM31"/>
    <mergeCell ref="AO31:AP31"/>
    <mergeCell ref="AJ18:AK18"/>
    <mergeCell ref="AG25:AH25"/>
    <mergeCell ref="AJ20:AK20"/>
    <mergeCell ref="AJ23:AK23"/>
    <mergeCell ref="AG23:AH23"/>
    <mergeCell ref="AG24:AH24"/>
    <mergeCell ref="AL28:AM28"/>
    <mergeCell ref="AC7:AF7"/>
    <mergeCell ref="X7:AA7"/>
    <mergeCell ref="AH4:AK4"/>
    <mergeCell ref="AM9:AP9"/>
    <mergeCell ref="AE19:AF19"/>
    <mergeCell ref="AG19:AH19"/>
    <mergeCell ref="AJ19:AK19"/>
    <mergeCell ref="AC8:AF8"/>
    <mergeCell ref="AC9:AF9"/>
    <mergeCell ref="AG14:AH14"/>
    <mergeCell ref="A1:AP1"/>
    <mergeCell ref="H2:L2"/>
    <mergeCell ref="M2:Q2"/>
    <mergeCell ref="R2:V2"/>
    <mergeCell ref="W2:AA2"/>
    <mergeCell ref="AB2:AF2"/>
    <mergeCell ref="AG2:AK2"/>
    <mergeCell ref="C2:G2"/>
    <mergeCell ref="AL2:AP2"/>
    <mergeCell ref="A25:A27"/>
    <mergeCell ref="C12:G12"/>
    <mergeCell ref="C23:D23"/>
    <mergeCell ref="A13:A15"/>
    <mergeCell ref="A16:A18"/>
    <mergeCell ref="C22:D22"/>
    <mergeCell ref="C27:D27"/>
    <mergeCell ref="C25:D25"/>
    <mergeCell ref="F20:G20"/>
    <mergeCell ref="C15:D15"/>
    <mergeCell ref="P13:Q13"/>
    <mergeCell ref="P17:Q17"/>
    <mergeCell ref="C17:D17"/>
    <mergeCell ref="C20:D20"/>
    <mergeCell ref="H22:I22"/>
    <mergeCell ref="F19:G19"/>
    <mergeCell ref="H17:I17"/>
    <mergeCell ref="F22:G22"/>
    <mergeCell ref="H14:I14"/>
    <mergeCell ref="K14:L14"/>
    <mergeCell ref="A11:A12"/>
    <mergeCell ref="AB13:AC13"/>
    <mergeCell ref="R11:V11"/>
    <mergeCell ref="M12:Q12"/>
    <mergeCell ref="R12:V12"/>
    <mergeCell ref="R15:S15"/>
    <mergeCell ref="C14:D14"/>
    <mergeCell ref="R14:S14"/>
    <mergeCell ref="U14:V14"/>
    <mergeCell ref="AB12:AF12"/>
    <mergeCell ref="A22:A24"/>
    <mergeCell ref="M15:N15"/>
    <mergeCell ref="C18:D18"/>
    <mergeCell ref="A19:A21"/>
    <mergeCell ref="H18:I18"/>
    <mergeCell ref="C21:D21"/>
    <mergeCell ref="M19:N19"/>
    <mergeCell ref="M18:N18"/>
    <mergeCell ref="F18:G18"/>
    <mergeCell ref="F16:G16"/>
    <mergeCell ref="F33:G33"/>
    <mergeCell ref="F32:G32"/>
    <mergeCell ref="R17:S17"/>
    <mergeCell ref="AL12:AP12"/>
    <mergeCell ref="F21:G21"/>
    <mergeCell ref="F17:G17"/>
    <mergeCell ref="H31:I31"/>
    <mergeCell ref="H32:I32"/>
    <mergeCell ref="F31:G31"/>
    <mergeCell ref="F26:G26"/>
    <mergeCell ref="F30:G30"/>
    <mergeCell ref="H21:I21"/>
    <mergeCell ref="F27:G27"/>
    <mergeCell ref="H30:I30"/>
    <mergeCell ref="H26:I26"/>
    <mergeCell ref="H24:I24"/>
    <mergeCell ref="H23:I23"/>
    <mergeCell ref="F23:G23"/>
    <mergeCell ref="F24:G24"/>
    <mergeCell ref="F25:G25"/>
    <mergeCell ref="A31:A33"/>
    <mergeCell ref="C31:D31"/>
    <mergeCell ref="C32:D32"/>
    <mergeCell ref="C33:D33"/>
    <mergeCell ref="C30:D30"/>
    <mergeCell ref="A28:A30"/>
    <mergeCell ref="C28:D28"/>
    <mergeCell ref="C29:D29"/>
  </mergeCells>
  <dataValidations count="1">
    <dataValidation type="list" allowBlank="1" showInputMessage="1" showErrorMessage="1" sqref="AM3:AP9 D3:G9 N3:Q9 AC3:AF9 X3:AA9 I3:L9 AH3:AK9 S3:V9">
      <formula1>$AS$2:$AS$58</formula1>
    </dataValidation>
  </dataValidations>
  <printOptions horizontalCentered="1" verticalCentered="1"/>
  <pageMargins left="0.35433070866141736" right="0.2755905511811024" top="0.1968503937007874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2"/>
  <sheetViews>
    <sheetView zoomScalePageLayoutView="0" workbookViewId="0" topLeftCell="A13">
      <selection activeCell="AR15" sqref="AR15"/>
    </sheetView>
  </sheetViews>
  <sheetFormatPr defaultColWidth="9.00390625" defaultRowHeight="13.5"/>
  <cols>
    <col min="1" max="1" width="2.375" style="1" customWidth="1"/>
    <col min="2" max="2" width="7.75390625" style="1" customWidth="1"/>
    <col min="3" max="42" width="3.25390625" style="1" customWidth="1"/>
    <col min="43" max="43" width="3.375" style="1" customWidth="1"/>
    <col min="44" max="16384" width="9.00390625" style="1" customWidth="1"/>
  </cols>
  <sheetData>
    <row r="1" spans="1:42" ht="25.5" customHeight="1">
      <c r="A1" s="86" t="s">
        <v>333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</row>
    <row r="2" spans="3:42" s="2" customFormat="1" ht="18.75" customHeight="1">
      <c r="C2" s="87" t="s">
        <v>29</v>
      </c>
      <c r="D2" s="88"/>
      <c r="E2" s="88"/>
      <c r="F2" s="88"/>
      <c r="G2" s="89"/>
      <c r="H2" s="87" t="s">
        <v>30</v>
      </c>
      <c r="I2" s="88"/>
      <c r="J2" s="88"/>
      <c r="K2" s="88"/>
      <c r="L2" s="89"/>
      <c r="M2" s="87" t="s">
        <v>31</v>
      </c>
      <c r="N2" s="88"/>
      <c r="O2" s="88"/>
      <c r="P2" s="88"/>
      <c r="Q2" s="89"/>
      <c r="R2" s="87" t="s">
        <v>32</v>
      </c>
      <c r="S2" s="88"/>
      <c r="T2" s="88"/>
      <c r="U2" s="88"/>
      <c r="V2" s="89"/>
      <c r="W2" s="87" t="s">
        <v>33</v>
      </c>
      <c r="X2" s="88"/>
      <c r="Y2" s="88"/>
      <c r="Z2" s="88"/>
      <c r="AA2" s="89"/>
      <c r="AB2" s="87" t="s">
        <v>34</v>
      </c>
      <c r="AC2" s="88"/>
      <c r="AD2" s="88"/>
      <c r="AE2" s="88"/>
      <c r="AF2" s="89"/>
      <c r="AG2" s="87" t="s">
        <v>35</v>
      </c>
      <c r="AH2" s="88"/>
      <c r="AI2" s="88"/>
      <c r="AJ2" s="88"/>
      <c r="AK2" s="89"/>
      <c r="AL2" s="87" t="s">
        <v>36</v>
      </c>
      <c r="AM2" s="88"/>
      <c r="AN2" s="88"/>
      <c r="AO2" s="88"/>
      <c r="AP2" s="89"/>
    </row>
    <row r="3" spans="3:42" s="2" customFormat="1" ht="18.75" customHeight="1">
      <c r="C3" s="5" t="s">
        <v>1</v>
      </c>
      <c r="D3" s="87" t="str">
        <f>'１次予選'!D3:G3</f>
        <v>アンティゴ</v>
      </c>
      <c r="E3" s="88"/>
      <c r="F3" s="88"/>
      <c r="G3" s="89"/>
      <c r="H3" s="5" t="s">
        <v>78</v>
      </c>
      <c r="I3" s="87" t="str">
        <f>'１次予選'!I3:L3</f>
        <v>富ケ丘</v>
      </c>
      <c r="J3" s="88"/>
      <c r="K3" s="88"/>
      <c r="L3" s="89"/>
      <c r="M3" s="5" t="s">
        <v>83</v>
      </c>
      <c r="N3" s="87" t="str">
        <f>'１次予選'!N3:Q3</f>
        <v>あすなろFC</v>
      </c>
      <c r="O3" s="88"/>
      <c r="P3" s="88"/>
      <c r="Q3" s="89"/>
      <c r="R3" s="5" t="s">
        <v>88</v>
      </c>
      <c r="S3" s="87" t="str">
        <f>'１次予選'!S3:V3</f>
        <v>仙台中田</v>
      </c>
      <c r="T3" s="88"/>
      <c r="U3" s="88"/>
      <c r="V3" s="89"/>
      <c r="W3" s="5" t="s">
        <v>93</v>
      </c>
      <c r="X3" s="87" t="str">
        <f>'１次予選'!X3:AA3</f>
        <v>岩　切</v>
      </c>
      <c r="Y3" s="88"/>
      <c r="Z3" s="88"/>
      <c r="AA3" s="89"/>
      <c r="AB3" s="5" t="s">
        <v>98</v>
      </c>
      <c r="AC3" s="87" t="str">
        <f>'１次予選'!AC3:AF3</f>
        <v>コパFC</v>
      </c>
      <c r="AD3" s="88"/>
      <c r="AE3" s="88"/>
      <c r="AF3" s="89"/>
      <c r="AG3" s="5" t="s">
        <v>103</v>
      </c>
      <c r="AH3" s="87" t="str">
        <f>'１次予選'!AH3:AK3</f>
        <v>北中山FC</v>
      </c>
      <c r="AI3" s="88"/>
      <c r="AJ3" s="88"/>
      <c r="AK3" s="89"/>
      <c r="AL3" s="5" t="s">
        <v>104</v>
      </c>
      <c r="AM3" s="87" t="str">
        <f>'１次予選'!AM3:AP3</f>
        <v>エスペランサ</v>
      </c>
      <c r="AN3" s="88"/>
      <c r="AO3" s="88"/>
      <c r="AP3" s="89"/>
    </row>
    <row r="4" spans="3:42" s="2" customFormat="1" ht="18.75" customHeight="1">
      <c r="C4" s="5" t="s">
        <v>2</v>
      </c>
      <c r="D4" s="87" t="str">
        <f>'１次予選'!D4:G4</f>
        <v>泉向陽台</v>
      </c>
      <c r="E4" s="88"/>
      <c r="F4" s="88"/>
      <c r="G4" s="89"/>
      <c r="H4" s="5" t="s">
        <v>79</v>
      </c>
      <c r="I4" s="87" t="str">
        <f>'１次予選'!I4:L4</f>
        <v>塩釜FC</v>
      </c>
      <c r="J4" s="88"/>
      <c r="K4" s="88"/>
      <c r="L4" s="89"/>
      <c r="M4" s="5" t="s">
        <v>84</v>
      </c>
      <c r="N4" s="87" t="str">
        <f>'１次予選'!N4:Q4</f>
        <v>石巻FC</v>
      </c>
      <c r="O4" s="88"/>
      <c r="P4" s="88"/>
      <c r="Q4" s="89"/>
      <c r="R4" s="5" t="s">
        <v>89</v>
      </c>
      <c r="S4" s="87" t="str">
        <f>'１次予選'!S4:V4</f>
        <v>高　砂</v>
      </c>
      <c r="T4" s="88"/>
      <c r="U4" s="88"/>
      <c r="V4" s="89"/>
      <c r="W4" s="5" t="s">
        <v>94</v>
      </c>
      <c r="X4" s="87" t="str">
        <f>'１次予選'!X4:AA4</f>
        <v>おきの</v>
      </c>
      <c r="Y4" s="88"/>
      <c r="Z4" s="88"/>
      <c r="AA4" s="89"/>
      <c r="AB4" s="5" t="s">
        <v>99</v>
      </c>
      <c r="AC4" s="87" t="str">
        <f>'１次予選'!AC4:AF4</f>
        <v>古　川</v>
      </c>
      <c r="AD4" s="88"/>
      <c r="AE4" s="88"/>
      <c r="AF4" s="89"/>
      <c r="AG4" s="5" t="s">
        <v>11</v>
      </c>
      <c r="AH4" s="87" t="str">
        <f>'１次予選'!AH4:AK4</f>
        <v>大野田</v>
      </c>
      <c r="AI4" s="88"/>
      <c r="AJ4" s="88"/>
      <c r="AK4" s="89"/>
      <c r="AL4" s="5" t="s">
        <v>15</v>
      </c>
      <c r="AM4" s="87" t="str">
        <f>'１次予選'!AM4:AP4</f>
        <v>岩沼西</v>
      </c>
      <c r="AN4" s="88"/>
      <c r="AO4" s="88"/>
      <c r="AP4" s="89"/>
    </row>
    <row r="5" spans="3:42" s="2" customFormat="1" ht="18.75" customHeight="1">
      <c r="C5" s="5" t="s">
        <v>3</v>
      </c>
      <c r="D5" s="87" t="str">
        <f>'１次予選'!D5:G5</f>
        <v>愛　子</v>
      </c>
      <c r="E5" s="88"/>
      <c r="F5" s="88"/>
      <c r="G5" s="89"/>
      <c r="H5" s="5" t="s">
        <v>80</v>
      </c>
      <c r="I5" s="87" t="str">
        <f>'１次予選'!I5:L5</f>
        <v>白　石</v>
      </c>
      <c r="J5" s="88"/>
      <c r="K5" s="88"/>
      <c r="L5" s="89"/>
      <c r="M5" s="5" t="s">
        <v>85</v>
      </c>
      <c r="N5" s="87" t="str">
        <f>'１次予選'!N5:Q5</f>
        <v>FC.大谷</v>
      </c>
      <c r="O5" s="88"/>
      <c r="P5" s="88"/>
      <c r="Q5" s="89"/>
      <c r="R5" s="5" t="s">
        <v>90</v>
      </c>
      <c r="S5" s="87" t="str">
        <f>'１次予選'!S5:V5</f>
        <v>コバルトーレ</v>
      </c>
      <c r="T5" s="88"/>
      <c r="U5" s="88"/>
      <c r="V5" s="89"/>
      <c r="W5" s="5" t="s">
        <v>95</v>
      </c>
      <c r="X5" s="87" t="str">
        <f>'１次予選'!X5:AA5</f>
        <v>船迫FC</v>
      </c>
      <c r="Y5" s="88"/>
      <c r="Z5" s="88"/>
      <c r="AA5" s="89"/>
      <c r="AB5" s="5" t="s">
        <v>100</v>
      </c>
      <c r="AC5" s="87" t="str">
        <f>'１次予選'!AC5:AF5</f>
        <v>鹿折FC</v>
      </c>
      <c r="AD5" s="88"/>
      <c r="AE5" s="88"/>
      <c r="AF5" s="89"/>
      <c r="AG5" s="5" t="s">
        <v>12</v>
      </c>
      <c r="AH5" s="87" t="str">
        <f>'１次予選'!AH5:AK5</f>
        <v>ＹＭＣＡ</v>
      </c>
      <c r="AI5" s="88"/>
      <c r="AJ5" s="88"/>
      <c r="AK5" s="89"/>
      <c r="AL5" s="5" t="s">
        <v>16</v>
      </c>
      <c r="AM5" s="87" t="str">
        <f>'１次予選'!AM5:AP5</f>
        <v>なかのFC</v>
      </c>
      <c r="AN5" s="88"/>
      <c r="AO5" s="88"/>
      <c r="AP5" s="89"/>
    </row>
    <row r="6" spans="3:42" s="2" customFormat="1" ht="18.75" customHeight="1">
      <c r="C6" s="5" t="s">
        <v>4</v>
      </c>
      <c r="D6" s="87" t="str">
        <f>'１次予選'!D6:G6</f>
        <v>ＦＣ.加美</v>
      </c>
      <c r="E6" s="88"/>
      <c r="F6" s="88"/>
      <c r="G6" s="89"/>
      <c r="H6" s="5" t="s">
        <v>81</v>
      </c>
      <c r="I6" s="87" t="str">
        <f>'１次予選'!I6:L6</f>
        <v>マリソル</v>
      </c>
      <c r="J6" s="88"/>
      <c r="K6" s="88"/>
      <c r="L6" s="89"/>
      <c r="M6" s="5" t="s">
        <v>86</v>
      </c>
      <c r="N6" s="87" t="str">
        <f>'１次予選'!N6:Q6</f>
        <v>袋　原</v>
      </c>
      <c r="O6" s="88"/>
      <c r="P6" s="88"/>
      <c r="Q6" s="89"/>
      <c r="R6" s="5" t="s">
        <v>91</v>
      </c>
      <c r="S6" s="87" t="str">
        <f>'１次予選'!S6:V6</f>
        <v>メッセ宮城</v>
      </c>
      <c r="T6" s="88"/>
      <c r="U6" s="88"/>
      <c r="V6" s="89"/>
      <c r="W6" s="5" t="s">
        <v>96</v>
      </c>
      <c r="X6" s="87" t="str">
        <f>'１次予選'!X6:AA6</f>
        <v>Ｓ・ＫＳＣ</v>
      </c>
      <c r="Y6" s="88"/>
      <c r="Z6" s="88"/>
      <c r="AA6" s="89"/>
      <c r="AB6" s="5" t="s">
        <v>101</v>
      </c>
      <c r="AC6" s="87" t="str">
        <f>'１次予選'!AC6:AF6</f>
        <v>FC.アルコ</v>
      </c>
      <c r="AD6" s="88"/>
      <c r="AE6" s="88"/>
      <c r="AF6" s="89"/>
      <c r="AG6" s="5" t="s">
        <v>13</v>
      </c>
      <c r="AH6" s="87" t="str">
        <f>'１次予選'!AH6:AK6</f>
        <v>ブログレッソ</v>
      </c>
      <c r="AI6" s="88"/>
      <c r="AJ6" s="88"/>
      <c r="AK6" s="89"/>
      <c r="AL6" s="5" t="s">
        <v>17</v>
      </c>
      <c r="AM6" s="87" t="str">
        <f>'１次予選'!AM6:AP6</f>
        <v>吉成W</v>
      </c>
      <c r="AN6" s="88"/>
      <c r="AO6" s="88"/>
      <c r="AP6" s="89"/>
    </row>
    <row r="7" spans="3:42" s="2" customFormat="1" ht="18.75" customHeight="1">
      <c r="C7" s="5" t="s">
        <v>5</v>
      </c>
      <c r="D7" s="87" t="str">
        <f>'１次予選'!D7:G7</f>
        <v>多賀城FC</v>
      </c>
      <c r="E7" s="88"/>
      <c r="F7" s="88"/>
      <c r="G7" s="89"/>
      <c r="H7" s="5" t="s">
        <v>82</v>
      </c>
      <c r="I7" s="87" t="str">
        <f>'１次予選'!I7:L7</f>
        <v>Valen</v>
      </c>
      <c r="J7" s="88"/>
      <c r="K7" s="88"/>
      <c r="L7" s="89"/>
      <c r="M7" s="5" t="s">
        <v>87</v>
      </c>
      <c r="N7" s="87" t="str">
        <f>'１次予選'!N7:Q7</f>
        <v>FC.セレスタ</v>
      </c>
      <c r="O7" s="88"/>
      <c r="P7" s="88"/>
      <c r="Q7" s="89"/>
      <c r="R7" s="5" t="s">
        <v>92</v>
      </c>
      <c r="S7" s="87" t="str">
        <f>'１次予選'!S7:V7</f>
        <v>F・中山</v>
      </c>
      <c r="T7" s="88"/>
      <c r="U7" s="88"/>
      <c r="V7" s="89"/>
      <c r="W7" s="5" t="s">
        <v>97</v>
      </c>
      <c r="X7" s="87" t="str">
        <f>'１次予選'!X7:AA7</f>
        <v>LIBERTA</v>
      </c>
      <c r="Y7" s="88"/>
      <c r="Z7" s="88"/>
      <c r="AA7" s="89"/>
      <c r="AB7" s="5" t="s">
        <v>102</v>
      </c>
      <c r="AC7" s="87" t="str">
        <f>'１次予選'!AC7:AF7</f>
        <v>増田FC</v>
      </c>
      <c r="AD7" s="88"/>
      <c r="AE7" s="88"/>
      <c r="AF7" s="89"/>
      <c r="AG7" s="5" t="s">
        <v>14</v>
      </c>
      <c r="AH7" s="87" t="str">
        <f>'１次予選'!AH7:AK7</f>
        <v>東　六</v>
      </c>
      <c r="AI7" s="88"/>
      <c r="AJ7" s="88"/>
      <c r="AK7" s="89"/>
      <c r="AL7" s="5" t="s">
        <v>18</v>
      </c>
      <c r="AM7" s="87" t="str">
        <f>'１次予選'!AM7:AP7</f>
        <v>七ヶ浜</v>
      </c>
      <c r="AN7" s="88"/>
      <c r="AO7" s="88"/>
      <c r="AP7" s="89"/>
    </row>
    <row r="8" spans="3:42" s="2" customFormat="1" ht="18.75" customHeight="1">
      <c r="C8" s="5" t="s">
        <v>107</v>
      </c>
      <c r="D8" s="87" t="str">
        <f>'１次予選'!D8:G8</f>
        <v>ラセルバロイ</v>
      </c>
      <c r="E8" s="88"/>
      <c r="F8" s="88"/>
      <c r="G8" s="89"/>
      <c r="H8" s="5" t="s">
        <v>109</v>
      </c>
      <c r="I8" s="87" t="str">
        <f>'１次予選'!I8:L8</f>
        <v>八本松</v>
      </c>
      <c r="J8" s="88"/>
      <c r="K8" s="88"/>
      <c r="L8" s="89"/>
      <c r="M8" s="5" t="s">
        <v>111</v>
      </c>
      <c r="N8" s="87" t="str">
        <f>'１次予選'!N8:Q8</f>
        <v>荒浜FC</v>
      </c>
      <c r="O8" s="88"/>
      <c r="P8" s="88"/>
      <c r="Q8" s="89"/>
      <c r="R8" s="5" t="s">
        <v>113</v>
      </c>
      <c r="S8" s="87" t="str">
        <f>'１次予選'!S8:V8</f>
        <v>アバンSC</v>
      </c>
      <c r="T8" s="88"/>
      <c r="U8" s="88"/>
      <c r="V8" s="89"/>
      <c r="W8" s="5" t="s">
        <v>115</v>
      </c>
      <c r="X8" s="87" t="str">
        <f>'１次予選'!X8:AA8</f>
        <v>美田園</v>
      </c>
      <c r="Y8" s="88"/>
      <c r="Z8" s="88"/>
      <c r="AA8" s="89"/>
      <c r="AB8" s="5" t="s">
        <v>117</v>
      </c>
      <c r="AC8" s="87" t="str">
        <f>'１次予選'!AC8:AF8</f>
        <v>鹿野FC</v>
      </c>
      <c r="AD8" s="88"/>
      <c r="AE8" s="88"/>
      <c r="AF8" s="89"/>
      <c r="AG8" s="5" t="s">
        <v>119</v>
      </c>
      <c r="AH8" s="87" t="str">
        <f>'１次予選'!AH8:AK8</f>
        <v>北仙台</v>
      </c>
      <c r="AI8" s="88"/>
      <c r="AJ8" s="88"/>
      <c r="AK8" s="89"/>
      <c r="AL8" s="5" t="s">
        <v>121</v>
      </c>
      <c r="AM8" s="87" t="str">
        <f>'１次予選'!AM8:AP8</f>
        <v>ジュニオール</v>
      </c>
      <c r="AN8" s="88"/>
      <c r="AO8" s="88"/>
      <c r="AP8" s="89"/>
    </row>
    <row r="9" spans="3:42" s="2" customFormat="1" ht="18.75" customHeight="1">
      <c r="C9" s="5" t="s">
        <v>108</v>
      </c>
      <c r="D9" s="87" t="str">
        <f>'１次予選'!D9:G9</f>
        <v>NANGO</v>
      </c>
      <c r="E9" s="88"/>
      <c r="F9" s="88"/>
      <c r="G9" s="89"/>
      <c r="H9" s="5" t="s">
        <v>110</v>
      </c>
      <c r="I9" s="87" t="str">
        <f>'１次予選'!I9:L9</f>
        <v>古川杉の子</v>
      </c>
      <c r="J9" s="88"/>
      <c r="K9" s="88"/>
      <c r="L9" s="89"/>
      <c r="M9" s="5" t="s">
        <v>112</v>
      </c>
      <c r="N9" s="87" t="str">
        <f>'１次予選'!N9:Q9</f>
        <v>青　山</v>
      </c>
      <c r="O9" s="88"/>
      <c r="P9" s="88"/>
      <c r="Q9" s="89"/>
      <c r="R9" s="5" t="s">
        <v>114</v>
      </c>
      <c r="S9" s="87" t="str">
        <f>'１次予選'!S9:V9</f>
        <v>館　腰</v>
      </c>
      <c r="T9" s="88"/>
      <c r="U9" s="88"/>
      <c r="V9" s="89"/>
      <c r="W9" s="5" t="s">
        <v>116</v>
      </c>
      <c r="X9" s="87" t="str">
        <f>'１次予選'!X9:AA9</f>
        <v>ベガルタ</v>
      </c>
      <c r="Y9" s="88"/>
      <c r="Z9" s="88"/>
      <c r="AA9" s="89"/>
      <c r="AB9" s="5" t="s">
        <v>118</v>
      </c>
      <c r="AC9" s="87" t="str">
        <f>'１次予選'!AC9:AF9</f>
        <v>将　監</v>
      </c>
      <c r="AD9" s="88"/>
      <c r="AE9" s="88"/>
      <c r="AF9" s="89"/>
      <c r="AG9" s="5" t="s">
        <v>120</v>
      </c>
      <c r="AH9" s="87" t="str">
        <f>'１次予選'!AH9:AK9</f>
        <v>蛇田FC</v>
      </c>
      <c r="AI9" s="88"/>
      <c r="AJ9" s="88"/>
      <c r="AK9" s="89"/>
      <c r="AL9" s="5" t="s">
        <v>122</v>
      </c>
      <c r="AM9" s="87" t="str">
        <f>'１次予選'!AM9:AP9</f>
        <v>小牛田FC</v>
      </c>
      <c r="AN9" s="88"/>
      <c r="AO9" s="88"/>
      <c r="AP9" s="89"/>
    </row>
    <row r="10" spans="3:18" s="2" customFormat="1" ht="29.25" customHeight="1">
      <c r="C10" s="3" t="s">
        <v>8</v>
      </c>
      <c r="D10" s="4" t="s">
        <v>334</v>
      </c>
      <c r="R10" s="10" t="s">
        <v>123</v>
      </c>
    </row>
    <row r="11" spans="1:42" s="2" customFormat="1" ht="15.75" customHeight="1">
      <c r="A11" s="73" t="s">
        <v>10</v>
      </c>
      <c r="B11" s="5" t="s">
        <v>9</v>
      </c>
      <c r="C11" s="73" t="s">
        <v>283</v>
      </c>
      <c r="D11" s="73"/>
      <c r="E11" s="73"/>
      <c r="F11" s="73"/>
      <c r="G11" s="73"/>
      <c r="H11" s="73" t="s">
        <v>284</v>
      </c>
      <c r="I11" s="73"/>
      <c r="J11" s="73"/>
      <c r="K11" s="73"/>
      <c r="L11" s="73"/>
      <c r="M11" s="73" t="s">
        <v>285</v>
      </c>
      <c r="N11" s="73"/>
      <c r="O11" s="73"/>
      <c r="P11" s="73"/>
      <c r="Q11" s="73"/>
      <c r="R11" s="73" t="s">
        <v>286</v>
      </c>
      <c r="S11" s="73"/>
      <c r="T11" s="73"/>
      <c r="U11" s="73"/>
      <c r="V11" s="73"/>
      <c r="W11" s="73" t="s">
        <v>237</v>
      </c>
      <c r="X11" s="73"/>
      <c r="Y11" s="73"/>
      <c r="Z11" s="73"/>
      <c r="AA11" s="73"/>
      <c r="AB11" s="73" t="s">
        <v>238</v>
      </c>
      <c r="AC11" s="73"/>
      <c r="AD11" s="73"/>
      <c r="AE11" s="73"/>
      <c r="AF11" s="73"/>
      <c r="AG11" s="73" t="s">
        <v>236</v>
      </c>
      <c r="AH11" s="73"/>
      <c r="AI11" s="73"/>
      <c r="AJ11" s="73"/>
      <c r="AK11" s="73"/>
      <c r="AL11" s="73" t="s">
        <v>295</v>
      </c>
      <c r="AM11" s="73"/>
      <c r="AN11" s="73"/>
      <c r="AO11" s="73"/>
      <c r="AP11" s="73"/>
    </row>
    <row r="12" spans="1:42" s="2" customFormat="1" ht="15.75" customHeight="1">
      <c r="A12" s="73"/>
      <c r="B12" s="5" t="s">
        <v>6</v>
      </c>
      <c r="C12" s="73" t="s">
        <v>232</v>
      </c>
      <c r="D12" s="73"/>
      <c r="E12" s="73"/>
      <c r="F12" s="73"/>
      <c r="G12" s="73"/>
      <c r="H12" s="73" t="s">
        <v>233</v>
      </c>
      <c r="I12" s="73"/>
      <c r="J12" s="73"/>
      <c r="K12" s="73"/>
      <c r="L12" s="73"/>
      <c r="M12" s="73" t="s">
        <v>234</v>
      </c>
      <c r="N12" s="73"/>
      <c r="O12" s="73"/>
      <c r="P12" s="73"/>
      <c r="Q12" s="73"/>
      <c r="R12" s="73" t="s">
        <v>235</v>
      </c>
      <c r="S12" s="73"/>
      <c r="T12" s="73"/>
      <c r="U12" s="73"/>
      <c r="V12" s="73"/>
      <c r="W12" s="73" t="s">
        <v>278</v>
      </c>
      <c r="X12" s="73"/>
      <c r="Y12" s="73"/>
      <c r="Z12" s="73"/>
      <c r="AA12" s="73"/>
      <c r="AB12" s="73" t="s">
        <v>279</v>
      </c>
      <c r="AC12" s="73"/>
      <c r="AD12" s="73"/>
      <c r="AE12" s="73"/>
      <c r="AF12" s="73"/>
      <c r="AG12" s="73" t="s">
        <v>281</v>
      </c>
      <c r="AH12" s="73"/>
      <c r="AI12" s="73"/>
      <c r="AJ12" s="73"/>
      <c r="AK12" s="73"/>
      <c r="AL12" s="73" t="s">
        <v>282</v>
      </c>
      <c r="AM12" s="73"/>
      <c r="AN12" s="73"/>
      <c r="AO12" s="73"/>
      <c r="AP12" s="73"/>
    </row>
    <row r="13" spans="1:42" s="2" customFormat="1" ht="15.75" customHeight="1">
      <c r="A13" s="73">
        <v>1</v>
      </c>
      <c r="B13" s="62">
        <v>0.375</v>
      </c>
      <c r="C13" s="74" t="s">
        <v>141</v>
      </c>
      <c r="D13" s="75"/>
      <c r="E13" s="32"/>
      <c r="F13" s="75" t="s">
        <v>174</v>
      </c>
      <c r="G13" s="82"/>
      <c r="H13" s="74" t="s">
        <v>143</v>
      </c>
      <c r="I13" s="75"/>
      <c r="J13" s="32"/>
      <c r="K13" s="75" t="s">
        <v>175</v>
      </c>
      <c r="L13" s="82"/>
      <c r="M13" s="74" t="s">
        <v>145</v>
      </c>
      <c r="N13" s="75"/>
      <c r="O13" s="32"/>
      <c r="P13" s="75" t="s">
        <v>176</v>
      </c>
      <c r="Q13" s="82"/>
      <c r="R13" s="74" t="s">
        <v>147</v>
      </c>
      <c r="S13" s="75"/>
      <c r="T13" s="32"/>
      <c r="U13" s="75" t="s">
        <v>177</v>
      </c>
      <c r="V13" s="82"/>
      <c r="W13" s="74" t="s">
        <v>149</v>
      </c>
      <c r="X13" s="75"/>
      <c r="Y13" s="70">
        <v>0.3611111111111111</v>
      </c>
      <c r="Z13" s="75" t="s">
        <v>178</v>
      </c>
      <c r="AA13" s="82"/>
      <c r="AB13" s="74" t="s">
        <v>151</v>
      </c>
      <c r="AC13" s="75"/>
      <c r="AD13" s="70">
        <v>0.3611111111111111</v>
      </c>
      <c r="AE13" s="75" t="s">
        <v>179</v>
      </c>
      <c r="AF13" s="82"/>
      <c r="AG13" s="74" t="s">
        <v>153</v>
      </c>
      <c r="AH13" s="75"/>
      <c r="AI13" s="32"/>
      <c r="AJ13" s="75" t="s">
        <v>180</v>
      </c>
      <c r="AK13" s="82"/>
      <c r="AL13" s="74" t="s">
        <v>155</v>
      </c>
      <c r="AM13" s="75"/>
      <c r="AN13" s="32"/>
      <c r="AO13" s="75" t="s">
        <v>181</v>
      </c>
      <c r="AP13" s="82"/>
    </row>
    <row r="14" spans="1:42" s="2" customFormat="1" ht="15.75" customHeight="1">
      <c r="A14" s="73"/>
      <c r="B14" s="63" t="s">
        <v>206</v>
      </c>
      <c r="C14" s="76" t="str">
        <f>D5</f>
        <v>愛　子</v>
      </c>
      <c r="D14" s="84"/>
      <c r="E14" s="26" t="s">
        <v>0</v>
      </c>
      <c r="F14" s="77" t="str">
        <f>D6</f>
        <v>ＦＣ.加美</v>
      </c>
      <c r="G14" s="85"/>
      <c r="H14" s="76" t="str">
        <f>I5</f>
        <v>白　石</v>
      </c>
      <c r="I14" s="84"/>
      <c r="J14" s="26" t="s">
        <v>0</v>
      </c>
      <c r="K14" s="77" t="str">
        <f>I6</f>
        <v>マリソル</v>
      </c>
      <c r="L14" s="85"/>
      <c r="M14" s="76" t="str">
        <f>N5</f>
        <v>FC.大谷</v>
      </c>
      <c r="N14" s="84"/>
      <c r="O14" s="26" t="s">
        <v>0</v>
      </c>
      <c r="P14" s="77" t="str">
        <f>N6</f>
        <v>袋　原</v>
      </c>
      <c r="Q14" s="85"/>
      <c r="R14" s="76" t="str">
        <f>S5</f>
        <v>コバルトーレ</v>
      </c>
      <c r="S14" s="84"/>
      <c r="T14" s="26" t="s">
        <v>0</v>
      </c>
      <c r="U14" s="77" t="str">
        <f>S6</f>
        <v>メッセ宮城</v>
      </c>
      <c r="V14" s="85"/>
      <c r="W14" s="76" t="str">
        <f>X5</f>
        <v>船迫FC</v>
      </c>
      <c r="X14" s="84"/>
      <c r="Y14" s="26" t="s">
        <v>0</v>
      </c>
      <c r="Z14" s="77" t="str">
        <f>X6</f>
        <v>Ｓ・ＫＳＣ</v>
      </c>
      <c r="AA14" s="85"/>
      <c r="AB14" s="76" t="str">
        <f>AC5</f>
        <v>鹿折FC</v>
      </c>
      <c r="AC14" s="84"/>
      <c r="AD14" s="26" t="s">
        <v>0</v>
      </c>
      <c r="AE14" s="77" t="str">
        <f>AC6</f>
        <v>FC.アルコ</v>
      </c>
      <c r="AF14" s="85"/>
      <c r="AG14" s="76" t="str">
        <f>AH5</f>
        <v>ＹＭＣＡ</v>
      </c>
      <c r="AH14" s="84"/>
      <c r="AI14" s="26" t="s">
        <v>0</v>
      </c>
      <c r="AJ14" s="77" t="str">
        <f>AH6</f>
        <v>ブログレッソ</v>
      </c>
      <c r="AK14" s="85"/>
      <c r="AL14" s="76" t="str">
        <f>AM5</f>
        <v>なかのFC</v>
      </c>
      <c r="AM14" s="84"/>
      <c r="AN14" s="26" t="s">
        <v>0</v>
      </c>
      <c r="AO14" s="77" t="str">
        <f>AM6</f>
        <v>吉成W</v>
      </c>
      <c r="AP14" s="85"/>
    </row>
    <row r="15" spans="1:42" s="2" customFormat="1" ht="15.75" customHeight="1">
      <c r="A15" s="73"/>
      <c r="B15" s="39" t="s">
        <v>214</v>
      </c>
      <c r="C15" s="78"/>
      <c r="D15" s="83"/>
      <c r="E15" s="30"/>
      <c r="F15" s="79"/>
      <c r="G15" s="90"/>
      <c r="H15" s="78"/>
      <c r="I15" s="83"/>
      <c r="J15" s="30"/>
      <c r="K15" s="79"/>
      <c r="L15" s="90"/>
      <c r="M15" s="78"/>
      <c r="N15" s="83"/>
      <c r="O15" s="30"/>
      <c r="P15" s="79"/>
      <c r="Q15" s="90"/>
      <c r="R15" s="78"/>
      <c r="S15" s="83"/>
      <c r="T15" s="30"/>
      <c r="U15" s="79"/>
      <c r="V15" s="90"/>
      <c r="W15" s="78"/>
      <c r="X15" s="83"/>
      <c r="Y15" s="30"/>
      <c r="Z15" s="79"/>
      <c r="AA15" s="90"/>
      <c r="AB15" s="78"/>
      <c r="AC15" s="83"/>
      <c r="AD15" s="30"/>
      <c r="AE15" s="79"/>
      <c r="AF15" s="90"/>
      <c r="AG15" s="78"/>
      <c r="AH15" s="83"/>
      <c r="AI15" s="30"/>
      <c r="AJ15" s="79"/>
      <c r="AK15" s="90"/>
      <c r="AL15" s="78"/>
      <c r="AM15" s="83"/>
      <c r="AN15" s="30"/>
      <c r="AO15" s="79"/>
      <c r="AP15" s="90"/>
    </row>
    <row r="16" spans="1:42" s="2" customFormat="1" ht="15.75" customHeight="1">
      <c r="A16" s="73">
        <v>2</v>
      </c>
      <c r="B16" s="62">
        <v>0.4166666666666667</v>
      </c>
      <c r="C16" s="74" t="s">
        <v>126</v>
      </c>
      <c r="D16" s="75"/>
      <c r="E16" s="32"/>
      <c r="F16" s="75" t="s">
        <v>142</v>
      </c>
      <c r="G16" s="82"/>
      <c r="H16" s="74" t="s">
        <v>128</v>
      </c>
      <c r="I16" s="75"/>
      <c r="J16" s="32"/>
      <c r="K16" s="75" t="s">
        <v>144</v>
      </c>
      <c r="L16" s="82"/>
      <c r="M16" s="74" t="s">
        <v>130</v>
      </c>
      <c r="N16" s="75"/>
      <c r="O16" s="32"/>
      <c r="P16" s="75" t="s">
        <v>146</v>
      </c>
      <c r="Q16" s="82"/>
      <c r="R16" s="74" t="s">
        <v>132</v>
      </c>
      <c r="S16" s="75"/>
      <c r="T16" s="32"/>
      <c r="U16" s="75" t="s">
        <v>148</v>
      </c>
      <c r="V16" s="82"/>
      <c r="W16" s="74" t="s">
        <v>134</v>
      </c>
      <c r="X16" s="75"/>
      <c r="Y16" s="70">
        <v>0.3993055555555556</v>
      </c>
      <c r="Z16" s="75" t="s">
        <v>150</v>
      </c>
      <c r="AA16" s="82"/>
      <c r="AB16" s="74" t="s">
        <v>136</v>
      </c>
      <c r="AC16" s="75"/>
      <c r="AD16" s="70">
        <v>0.3993055555555556</v>
      </c>
      <c r="AE16" s="75" t="s">
        <v>152</v>
      </c>
      <c r="AF16" s="82"/>
      <c r="AG16" s="74" t="s">
        <v>138</v>
      </c>
      <c r="AH16" s="75"/>
      <c r="AI16" s="32"/>
      <c r="AJ16" s="75" t="s">
        <v>154</v>
      </c>
      <c r="AK16" s="82"/>
      <c r="AL16" s="74" t="s">
        <v>140</v>
      </c>
      <c r="AM16" s="75"/>
      <c r="AN16" s="32"/>
      <c r="AO16" s="75" t="s">
        <v>264</v>
      </c>
      <c r="AP16" s="82"/>
    </row>
    <row r="17" spans="1:42" s="2" customFormat="1" ht="15.75" customHeight="1">
      <c r="A17" s="73"/>
      <c r="B17" s="63" t="s">
        <v>206</v>
      </c>
      <c r="C17" s="76" t="str">
        <f>D7</f>
        <v>多賀城FC</v>
      </c>
      <c r="D17" s="77"/>
      <c r="E17" s="26" t="s">
        <v>0</v>
      </c>
      <c r="F17" s="77" t="str">
        <f>D9</f>
        <v>NANGO</v>
      </c>
      <c r="G17" s="81"/>
      <c r="H17" s="76" t="str">
        <f>I7</f>
        <v>Valen</v>
      </c>
      <c r="I17" s="77"/>
      <c r="J17" s="26" t="s">
        <v>0</v>
      </c>
      <c r="K17" s="77" t="str">
        <f>I9</f>
        <v>古川杉の子</v>
      </c>
      <c r="L17" s="81"/>
      <c r="M17" s="76" t="str">
        <f>N7</f>
        <v>FC.セレスタ</v>
      </c>
      <c r="N17" s="77"/>
      <c r="O17" s="26" t="s">
        <v>0</v>
      </c>
      <c r="P17" s="77" t="str">
        <f>N9</f>
        <v>青　山</v>
      </c>
      <c r="Q17" s="81"/>
      <c r="R17" s="76" t="str">
        <f>S7</f>
        <v>F・中山</v>
      </c>
      <c r="S17" s="77"/>
      <c r="T17" s="26" t="s">
        <v>0</v>
      </c>
      <c r="U17" s="77" t="str">
        <f>S9</f>
        <v>館　腰</v>
      </c>
      <c r="V17" s="81"/>
      <c r="W17" s="76" t="str">
        <f>X7</f>
        <v>LIBERTA</v>
      </c>
      <c r="X17" s="77"/>
      <c r="Y17" s="26" t="s">
        <v>0</v>
      </c>
      <c r="Z17" s="77" t="str">
        <f>X9</f>
        <v>ベガルタ</v>
      </c>
      <c r="AA17" s="81"/>
      <c r="AB17" s="76" t="str">
        <f>AC7</f>
        <v>増田FC</v>
      </c>
      <c r="AC17" s="77"/>
      <c r="AD17" s="26" t="s">
        <v>0</v>
      </c>
      <c r="AE17" s="77" t="str">
        <f>AC9</f>
        <v>将　監</v>
      </c>
      <c r="AF17" s="81"/>
      <c r="AG17" s="76" t="str">
        <f>AH7</f>
        <v>東　六</v>
      </c>
      <c r="AH17" s="77"/>
      <c r="AI17" s="26" t="s">
        <v>0</v>
      </c>
      <c r="AJ17" s="77" t="str">
        <f>AH9</f>
        <v>蛇田FC</v>
      </c>
      <c r="AK17" s="81"/>
      <c r="AL17" s="76" t="str">
        <f>AM7</f>
        <v>七ヶ浜</v>
      </c>
      <c r="AM17" s="77"/>
      <c r="AN17" s="26" t="s">
        <v>0</v>
      </c>
      <c r="AO17" s="77" t="str">
        <f>AM9</f>
        <v>小牛田FC</v>
      </c>
      <c r="AP17" s="81"/>
    </row>
    <row r="18" spans="1:42" s="2" customFormat="1" ht="15.75" customHeight="1">
      <c r="A18" s="73"/>
      <c r="B18" s="39" t="s">
        <v>215</v>
      </c>
      <c r="C18" s="78"/>
      <c r="D18" s="79"/>
      <c r="E18" s="30"/>
      <c r="F18" s="79"/>
      <c r="G18" s="80"/>
      <c r="H18" s="78"/>
      <c r="I18" s="79"/>
      <c r="J18" s="30"/>
      <c r="K18" s="79"/>
      <c r="L18" s="80"/>
      <c r="M18" s="78"/>
      <c r="N18" s="79"/>
      <c r="O18" s="30"/>
      <c r="P18" s="79"/>
      <c r="Q18" s="80"/>
      <c r="R18" s="78"/>
      <c r="S18" s="79"/>
      <c r="T18" s="30"/>
      <c r="U18" s="79"/>
      <c r="V18" s="80"/>
      <c r="W18" s="78"/>
      <c r="X18" s="79"/>
      <c r="Y18" s="30"/>
      <c r="Z18" s="79"/>
      <c r="AA18" s="80"/>
      <c r="AB18" s="78"/>
      <c r="AC18" s="79"/>
      <c r="AD18" s="30"/>
      <c r="AE18" s="79"/>
      <c r="AF18" s="80"/>
      <c r="AG18" s="78"/>
      <c r="AH18" s="79"/>
      <c r="AI18" s="30"/>
      <c r="AJ18" s="79"/>
      <c r="AK18" s="80"/>
      <c r="AL18" s="78"/>
      <c r="AM18" s="79"/>
      <c r="AN18" s="30"/>
      <c r="AO18" s="79"/>
      <c r="AP18" s="80"/>
    </row>
    <row r="19" spans="1:42" s="2" customFormat="1" ht="15.75" customHeight="1">
      <c r="A19" s="73">
        <v>3</v>
      </c>
      <c r="B19" s="62">
        <v>0.4583333333333333</v>
      </c>
      <c r="C19" s="74" t="s">
        <v>165</v>
      </c>
      <c r="D19" s="75"/>
      <c r="E19" s="32"/>
      <c r="F19" s="75" t="s">
        <v>157</v>
      </c>
      <c r="G19" s="82"/>
      <c r="H19" s="74" t="s">
        <v>184</v>
      </c>
      <c r="I19" s="75"/>
      <c r="J19" s="32"/>
      <c r="K19" s="75" t="s">
        <v>158</v>
      </c>
      <c r="L19" s="82"/>
      <c r="M19" s="74" t="s">
        <v>167</v>
      </c>
      <c r="N19" s="75"/>
      <c r="O19" s="32"/>
      <c r="P19" s="75" t="s">
        <v>159</v>
      </c>
      <c r="Q19" s="82"/>
      <c r="R19" s="74" t="s">
        <v>168</v>
      </c>
      <c r="S19" s="75"/>
      <c r="T19" s="32"/>
      <c r="U19" s="75" t="s">
        <v>160</v>
      </c>
      <c r="V19" s="82"/>
      <c r="W19" s="74" t="s">
        <v>169</v>
      </c>
      <c r="X19" s="75"/>
      <c r="Y19" s="70">
        <v>0.4375</v>
      </c>
      <c r="Z19" s="75" t="s">
        <v>161</v>
      </c>
      <c r="AA19" s="82"/>
      <c r="AB19" s="74" t="s">
        <v>185</v>
      </c>
      <c r="AC19" s="75"/>
      <c r="AD19" s="70">
        <v>0.4375</v>
      </c>
      <c r="AE19" s="75" t="s">
        <v>162</v>
      </c>
      <c r="AF19" s="82"/>
      <c r="AG19" s="74" t="s">
        <v>171</v>
      </c>
      <c r="AH19" s="75"/>
      <c r="AI19" s="32"/>
      <c r="AJ19" s="75" t="s">
        <v>163</v>
      </c>
      <c r="AK19" s="82"/>
      <c r="AL19" s="74" t="s">
        <v>172</v>
      </c>
      <c r="AM19" s="75"/>
      <c r="AN19" s="32"/>
      <c r="AO19" s="75" t="s">
        <v>164</v>
      </c>
      <c r="AP19" s="82"/>
    </row>
    <row r="20" spans="1:42" s="2" customFormat="1" ht="15.75" customHeight="1">
      <c r="A20" s="73"/>
      <c r="B20" s="63" t="s">
        <v>206</v>
      </c>
      <c r="C20" s="76" t="str">
        <f>D3</f>
        <v>アンティゴ</v>
      </c>
      <c r="D20" s="77"/>
      <c r="E20" s="26" t="s">
        <v>0</v>
      </c>
      <c r="F20" s="77" t="str">
        <f>D8</f>
        <v>ラセルバロイ</v>
      </c>
      <c r="G20" s="81"/>
      <c r="H20" s="76" t="str">
        <f>I3</f>
        <v>富ケ丘</v>
      </c>
      <c r="I20" s="77"/>
      <c r="J20" s="26" t="s">
        <v>0</v>
      </c>
      <c r="K20" s="77" t="str">
        <f>I8</f>
        <v>八本松</v>
      </c>
      <c r="L20" s="81"/>
      <c r="M20" s="76" t="str">
        <f>N3</f>
        <v>あすなろFC</v>
      </c>
      <c r="N20" s="77"/>
      <c r="O20" s="26" t="s">
        <v>0</v>
      </c>
      <c r="P20" s="77" t="str">
        <f>N8</f>
        <v>荒浜FC</v>
      </c>
      <c r="Q20" s="81"/>
      <c r="R20" s="76" t="str">
        <f>S3</f>
        <v>仙台中田</v>
      </c>
      <c r="S20" s="77"/>
      <c r="T20" s="26" t="s">
        <v>0</v>
      </c>
      <c r="U20" s="77" t="str">
        <f>S8</f>
        <v>アバンSC</v>
      </c>
      <c r="V20" s="81"/>
      <c r="W20" s="76" t="str">
        <f>X3</f>
        <v>岩　切</v>
      </c>
      <c r="X20" s="77"/>
      <c r="Y20" s="26" t="s">
        <v>0</v>
      </c>
      <c r="Z20" s="77" t="str">
        <f>X8</f>
        <v>美田園</v>
      </c>
      <c r="AA20" s="81"/>
      <c r="AB20" s="76" t="str">
        <f>AC3</f>
        <v>コパFC</v>
      </c>
      <c r="AC20" s="77"/>
      <c r="AD20" s="26" t="s">
        <v>0</v>
      </c>
      <c r="AE20" s="77" t="str">
        <f>AC8</f>
        <v>鹿野FC</v>
      </c>
      <c r="AF20" s="81"/>
      <c r="AG20" s="76" t="str">
        <f>AH3</f>
        <v>北中山FC</v>
      </c>
      <c r="AH20" s="77"/>
      <c r="AI20" s="26" t="s">
        <v>0</v>
      </c>
      <c r="AJ20" s="77" t="str">
        <f>AH8</f>
        <v>北仙台</v>
      </c>
      <c r="AK20" s="81"/>
      <c r="AL20" s="76" t="str">
        <f>AM3</f>
        <v>エスペランサ</v>
      </c>
      <c r="AM20" s="77"/>
      <c r="AN20" s="26" t="s">
        <v>0</v>
      </c>
      <c r="AO20" s="77" t="str">
        <f>AM8</f>
        <v>ジュニオール</v>
      </c>
      <c r="AP20" s="81"/>
    </row>
    <row r="21" spans="1:42" s="2" customFormat="1" ht="15.75" customHeight="1">
      <c r="A21" s="73"/>
      <c r="B21" s="39" t="s">
        <v>216</v>
      </c>
      <c r="C21" s="78"/>
      <c r="D21" s="79"/>
      <c r="E21" s="30"/>
      <c r="F21" s="79"/>
      <c r="G21" s="80"/>
      <c r="H21" s="78"/>
      <c r="I21" s="79"/>
      <c r="J21" s="30"/>
      <c r="K21" s="79"/>
      <c r="L21" s="80"/>
      <c r="M21" s="78"/>
      <c r="N21" s="79"/>
      <c r="O21" s="30"/>
      <c r="P21" s="79"/>
      <c r="Q21" s="80"/>
      <c r="R21" s="78"/>
      <c r="S21" s="79"/>
      <c r="T21" s="30"/>
      <c r="U21" s="79"/>
      <c r="V21" s="80"/>
      <c r="W21" s="78"/>
      <c r="X21" s="79"/>
      <c r="Y21" s="30"/>
      <c r="Z21" s="79"/>
      <c r="AA21" s="80"/>
      <c r="AB21" s="78"/>
      <c r="AC21" s="79"/>
      <c r="AD21" s="30"/>
      <c r="AE21" s="79"/>
      <c r="AF21" s="80"/>
      <c r="AG21" s="78"/>
      <c r="AH21" s="79"/>
      <c r="AI21" s="30"/>
      <c r="AJ21" s="79"/>
      <c r="AK21" s="80"/>
      <c r="AL21" s="78"/>
      <c r="AM21" s="79"/>
      <c r="AN21" s="30"/>
      <c r="AO21" s="79"/>
      <c r="AP21" s="80"/>
    </row>
    <row r="22" spans="1:42" s="2" customFormat="1" ht="15.75" customHeight="1">
      <c r="A22" s="73">
        <v>4</v>
      </c>
      <c r="B22" s="62">
        <v>0.5</v>
      </c>
      <c r="C22" s="74" t="s">
        <v>186</v>
      </c>
      <c r="D22" s="75"/>
      <c r="E22" s="32"/>
      <c r="F22" s="75" t="s">
        <v>141</v>
      </c>
      <c r="G22" s="82"/>
      <c r="H22" s="74" t="s">
        <v>127</v>
      </c>
      <c r="I22" s="75"/>
      <c r="J22" s="32"/>
      <c r="K22" s="75" t="s">
        <v>143</v>
      </c>
      <c r="L22" s="82"/>
      <c r="M22" s="74" t="s">
        <v>129</v>
      </c>
      <c r="N22" s="75"/>
      <c r="O22" s="32"/>
      <c r="P22" s="75" t="s">
        <v>145</v>
      </c>
      <c r="Q22" s="82"/>
      <c r="R22" s="74" t="s">
        <v>131</v>
      </c>
      <c r="S22" s="75"/>
      <c r="T22" s="32"/>
      <c r="U22" s="75" t="s">
        <v>147</v>
      </c>
      <c r="V22" s="82"/>
      <c r="W22" s="74" t="s">
        <v>133</v>
      </c>
      <c r="X22" s="75"/>
      <c r="Y22" s="70">
        <v>0.4756944444444444</v>
      </c>
      <c r="Z22" s="75" t="s">
        <v>149</v>
      </c>
      <c r="AA22" s="82"/>
      <c r="AB22" s="74" t="s">
        <v>135</v>
      </c>
      <c r="AC22" s="75"/>
      <c r="AD22" s="70">
        <v>0.4756944444444444</v>
      </c>
      <c r="AE22" s="75" t="s">
        <v>151</v>
      </c>
      <c r="AF22" s="82"/>
      <c r="AG22" s="74" t="s">
        <v>137</v>
      </c>
      <c r="AH22" s="75"/>
      <c r="AI22" s="32"/>
      <c r="AJ22" s="75" t="s">
        <v>153</v>
      </c>
      <c r="AK22" s="82"/>
      <c r="AL22" s="74" t="s">
        <v>139</v>
      </c>
      <c r="AM22" s="75"/>
      <c r="AN22" s="32"/>
      <c r="AO22" s="75" t="s">
        <v>155</v>
      </c>
      <c r="AP22" s="82"/>
    </row>
    <row r="23" spans="1:42" s="2" customFormat="1" ht="15.75" customHeight="1">
      <c r="A23" s="73"/>
      <c r="B23" s="63" t="s">
        <v>206</v>
      </c>
      <c r="C23" s="76" t="str">
        <f>D4</f>
        <v>泉向陽台</v>
      </c>
      <c r="D23" s="77"/>
      <c r="E23" s="26" t="s">
        <v>0</v>
      </c>
      <c r="F23" s="77" t="str">
        <f>D5</f>
        <v>愛　子</v>
      </c>
      <c r="G23" s="81"/>
      <c r="H23" s="76" t="str">
        <f>I4</f>
        <v>塩釜FC</v>
      </c>
      <c r="I23" s="77"/>
      <c r="J23" s="26" t="s">
        <v>0</v>
      </c>
      <c r="K23" s="77" t="str">
        <f>I5</f>
        <v>白　石</v>
      </c>
      <c r="L23" s="81"/>
      <c r="M23" s="76" t="str">
        <f>N4</f>
        <v>石巻FC</v>
      </c>
      <c r="N23" s="77"/>
      <c r="O23" s="26" t="s">
        <v>0</v>
      </c>
      <c r="P23" s="77" t="str">
        <f>N5</f>
        <v>FC.大谷</v>
      </c>
      <c r="Q23" s="81"/>
      <c r="R23" s="76" t="str">
        <f>S4</f>
        <v>高　砂</v>
      </c>
      <c r="S23" s="77"/>
      <c r="T23" s="26" t="s">
        <v>0</v>
      </c>
      <c r="U23" s="77" t="str">
        <f>S5</f>
        <v>コバルトーレ</v>
      </c>
      <c r="V23" s="81"/>
      <c r="W23" s="76" t="str">
        <f>X4</f>
        <v>おきの</v>
      </c>
      <c r="X23" s="77"/>
      <c r="Y23" s="26" t="s">
        <v>0</v>
      </c>
      <c r="Z23" s="77" t="str">
        <f>X5</f>
        <v>船迫FC</v>
      </c>
      <c r="AA23" s="81"/>
      <c r="AB23" s="76" t="str">
        <f>AC4</f>
        <v>古　川</v>
      </c>
      <c r="AC23" s="77"/>
      <c r="AD23" s="26" t="s">
        <v>0</v>
      </c>
      <c r="AE23" s="77" t="str">
        <f>AC5</f>
        <v>鹿折FC</v>
      </c>
      <c r="AF23" s="81"/>
      <c r="AG23" s="76" t="str">
        <f>AH4</f>
        <v>大野田</v>
      </c>
      <c r="AH23" s="77"/>
      <c r="AI23" s="26" t="s">
        <v>0</v>
      </c>
      <c r="AJ23" s="77" t="str">
        <f>AH5</f>
        <v>ＹＭＣＡ</v>
      </c>
      <c r="AK23" s="81"/>
      <c r="AL23" s="76" t="str">
        <f>AM4</f>
        <v>岩沼西</v>
      </c>
      <c r="AM23" s="77"/>
      <c r="AN23" s="26" t="s">
        <v>0</v>
      </c>
      <c r="AO23" s="77" t="str">
        <f>AM5</f>
        <v>なかのFC</v>
      </c>
      <c r="AP23" s="81"/>
    </row>
    <row r="24" spans="1:42" s="2" customFormat="1" ht="15.75" customHeight="1">
      <c r="A24" s="73"/>
      <c r="B24" s="39" t="s">
        <v>217</v>
      </c>
      <c r="C24" s="78"/>
      <c r="D24" s="79"/>
      <c r="E24" s="30"/>
      <c r="F24" s="79"/>
      <c r="G24" s="80"/>
      <c r="H24" s="78"/>
      <c r="I24" s="79"/>
      <c r="J24" s="30"/>
      <c r="K24" s="79"/>
      <c r="L24" s="80"/>
      <c r="M24" s="78"/>
      <c r="N24" s="79"/>
      <c r="O24" s="30"/>
      <c r="P24" s="79"/>
      <c r="Q24" s="80"/>
      <c r="R24" s="78"/>
      <c r="S24" s="79"/>
      <c r="T24" s="30"/>
      <c r="U24" s="79"/>
      <c r="V24" s="80"/>
      <c r="W24" s="78"/>
      <c r="X24" s="79"/>
      <c r="Y24" s="30"/>
      <c r="Z24" s="79"/>
      <c r="AA24" s="80"/>
      <c r="AB24" s="78"/>
      <c r="AC24" s="79"/>
      <c r="AD24" s="30"/>
      <c r="AE24" s="79"/>
      <c r="AF24" s="80"/>
      <c r="AG24" s="78"/>
      <c r="AH24" s="79"/>
      <c r="AI24" s="30"/>
      <c r="AJ24" s="79"/>
      <c r="AK24" s="80"/>
      <c r="AL24" s="78"/>
      <c r="AM24" s="79"/>
      <c r="AN24" s="30"/>
      <c r="AO24" s="79"/>
      <c r="AP24" s="80"/>
    </row>
    <row r="25" spans="1:42" s="2" customFormat="1" ht="15.75" customHeight="1">
      <c r="A25" s="73">
        <v>5</v>
      </c>
      <c r="B25" s="62">
        <v>0.5416666666666666</v>
      </c>
      <c r="C25" s="74" t="s">
        <v>174</v>
      </c>
      <c r="D25" s="75"/>
      <c r="E25" s="32"/>
      <c r="F25" s="75" t="s">
        <v>142</v>
      </c>
      <c r="G25" s="82"/>
      <c r="H25" s="74" t="s">
        <v>175</v>
      </c>
      <c r="I25" s="75"/>
      <c r="J25" s="32"/>
      <c r="K25" s="75" t="s">
        <v>144</v>
      </c>
      <c r="L25" s="82"/>
      <c r="M25" s="74" t="s">
        <v>176</v>
      </c>
      <c r="N25" s="75"/>
      <c r="O25" s="32"/>
      <c r="P25" s="75" t="s">
        <v>146</v>
      </c>
      <c r="Q25" s="82"/>
      <c r="R25" s="74" t="s">
        <v>177</v>
      </c>
      <c r="S25" s="75"/>
      <c r="T25" s="32"/>
      <c r="U25" s="75" t="s">
        <v>148</v>
      </c>
      <c r="V25" s="82"/>
      <c r="W25" s="74" t="s">
        <v>178</v>
      </c>
      <c r="X25" s="75"/>
      <c r="Y25" s="70">
        <v>0.513888888888889</v>
      </c>
      <c r="Z25" s="75" t="s">
        <v>150</v>
      </c>
      <c r="AA25" s="82"/>
      <c r="AB25" s="74" t="s">
        <v>179</v>
      </c>
      <c r="AC25" s="75"/>
      <c r="AD25" s="70">
        <v>0.513888888888889</v>
      </c>
      <c r="AE25" s="75" t="s">
        <v>152</v>
      </c>
      <c r="AF25" s="82"/>
      <c r="AG25" s="74" t="s">
        <v>180</v>
      </c>
      <c r="AH25" s="75"/>
      <c r="AI25" s="32"/>
      <c r="AJ25" s="75" t="s">
        <v>154</v>
      </c>
      <c r="AK25" s="82"/>
      <c r="AL25" s="74" t="s">
        <v>181</v>
      </c>
      <c r="AM25" s="75"/>
      <c r="AN25" s="32"/>
      <c r="AO25" s="75" t="s">
        <v>173</v>
      </c>
      <c r="AP25" s="82"/>
    </row>
    <row r="26" spans="1:42" s="2" customFormat="1" ht="15.75" customHeight="1">
      <c r="A26" s="73"/>
      <c r="B26" s="63" t="s">
        <v>206</v>
      </c>
      <c r="C26" s="76" t="str">
        <f>D6</f>
        <v>ＦＣ.加美</v>
      </c>
      <c r="D26" s="77"/>
      <c r="E26" s="26" t="s">
        <v>0</v>
      </c>
      <c r="F26" s="77" t="str">
        <f>D9</f>
        <v>NANGO</v>
      </c>
      <c r="G26" s="81"/>
      <c r="H26" s="76" t="str">
        <f>I6</f>
        <v>マリソル</v>
      </c>
      <c r="I26" s="77"/>
      <c r="J26" s="26" t="s">
        <v>0</v>
      </c>
      <c r="K26" s="77" t="str">
        <f>I9</f>
        <v>古川杉の子</v>
      </c>
      <c r="L26" s="81"/>
      <c r="M26" s="76" t="str">
        <f>N6</f>
        <v>袋　原</v>
      </c>
      <c r="N26" s="77"/>
      <c r="O26" s="26" t="s">
        <v>0</v>
      </c>
      <c r="P26" s="77" t="str">
        <f>N9</f>
        <v>青　山</v>
      </c>
      <c r="Q26" s="81"/>
      <c r="R26" s="76" t="str">
        <f>S6</f>
        <v>メッセ宮城</v>
      </c>
      <c r="S26" s="77"/>
      <c r="T26" s="26" t="s">
        <v>0</v>
      </c>
      <c r="U26" s="77" t="str">
        <f>S9</f>
        <v>館　腰</v>
      </c>
      <c r="V26" s="81"/>
      <c r="W26" s="76" t="str">
        <f>X6</f>
        <v>Ｓ・ＫＳＣ</v>
      </c>
      <c r="X26" s="77"/>
      <c r="Y26" s="26" t="s">
        <v>0</v>
      </c>
      <c r="Z26" s="77" t="str">
        <f>X9</f>
        <v>ベガルタ</v>
      </c>
      <c r="AA26" s="81"/>
      <c r="AB26" s="76" t="str">
        <f>AC6</f>
        <v>FC.アルコ</v>
      </c>
      <c r="AC26" s="77"/>
      <c r="AD26" s="26" t="s">
        <v>0</v>
      </c>
      <c r="AE26" s="77" t="str">
        <f>AC9</f>
        <v>将　監</v>
      </c>
      <c r="AF26" s="81"/>
      <c r="AG26" s="76" t="str">
        <f>AH6</f>
        <v>ブログレッソ</v>
      </c>
      <c r="AH26" s="77"/>
      <c r="AI26" s="26" t="s">
        <v>0</v>
      </c>
      <c r="AJ26" s="77" t="str">
        <f>AH9</f>
        <v>蛇田FC</v>
      </c>
      <c r="AK26" s="81"/>
      <c r="AL26" s="76" t="str">
        <f>AM6</f>
        <v>吉成W</v>
      </c>
      <c r="AM26" s="77"/>
      <c r="AN26" s="26" t="s">
        <v>0</v>
      </c>
      <c r="AO26" s="77" t="str">
        <f>AM9</f>
        <v>小牛田FC</v>
      </c>
      <c r="AP26" s="81"/>
    </row>
    <row r="27" spans="1:42" s="2" customFormat="1" ht="15.75" customHeight="1">
      <c r="A27" s="73"/>
      <c r="B27" s="39" t="s">
        <v>218</v>
      </c>
      <c r="C27" s="78"/>
      <c r="D27" s="79"/>
      <c r="E27" s="30"/>
      <c r="F27" s="79"/>
      <c r="G27" s="80"/>
      <c r="H27" s="78"/>
      <c r="I27" s="79"/>
      <c r="J27" s="30"/>
      <c r="K27" s="79"/>
      <c r="L27" s="80"/>
      <c r="M27" s="78"/>
      <c r="N27" s="79"/>
      <c r="O27" s="30"/>
      <c r="P27" s="79"/>
      <c r="Q27" s="80"/>
      <c r="R27" s="78"/>
      <c r="S27" s="79"/>
      <c r="T27" s="30"/>
      <c r="U27" s="79"/>
      <c r="V27" s="80"/>
      <c r="W27" s="78"/>
      <c r="X27" s="79"/>
      <c r="Y27" s="30"/>
      <c r="Z27" s="79"/>
      <c r="AA27" s="80"/>
      <c r="AB27" s="78"/>
      <c r="AC27" s="79"/>
      <c r="AD27" s="30"/>
      <c r="AE27" s="79"/>
      <c r="AF27" s="80"/>
      <c r="AG27" s="78"/>
      <c r="AH27" s="79"/>
      <c r="AI27" s="30"/>
      <c r="AJ27" s="79"/>
      <c r="AK27" s="80"/>
      <c r="AL27" s="78"/>
      <c r="AM27" s="79"/>
      <c r="AN27" s="30"/>
      <c r="AO27" s="79"/>
      <c r="AP27" s="80"/>
    </row>
    <row r="28" spans="1:42" s="2" customFormat="1" ht="15.75" customHeight="1">
      <c r="A28" s="73">
        <v>6</v>
      </c>
      <c r="B28" s="62">
        <v>0.5833333333333334</v>
      </c>
      <c r="C28" s="74" t="s">
        <v>126</v>
      </c>
      <c r="D28" s="75"/>
      <c r="E28" s="32"/>
      <c r="F28" s="75" t="s">
        <v>157</v>
      </c>
      <c r="G28" s="82"/>
      <c r="H28" s="74" t="s">
        <v>128</v>
      </c>
      <c r="I28" s="75"/>
      <c r="J28" s="32"/>
      <c r="K28" s="75" t="s">
        <v>158</v>
      </c>
      <c r="L28" s="82"/>
      <c r="M28" s="74" t="s">
        <v>130</v>
      </c>
      <c r="N28" s="75"/>
      <c r="O28" s="32"/>
      <c r="P28" s="75" t="s">
        <v>159</v>
      </c>
      <c r="Q28" s="82"/>
      <c r="R28" s="74" t="s">
        <v>132</v>
      </c>
      <c r="S28" s="75"/>
      <c r="T28" s="32"/>
      <c r="U28" s="75" t="s">
        <v>160</v>
      </c>
      <c r="V28" s="82"/>
      <c r="W28" s="74" t="s">
        <v>134</v>
      </c>
      <c r="X28" s="75"/>
      <c r="Y28" s="70">
        <v>0.5520833333333334</v>
      </c>
      <c r="Z28" s="75" t="s">
        <v>161</v>
      </c>
      <c r="AA28" s="82"/>
      <c r="AB28" s="74" t="s">
        <v>136</v>
      </c>
      <c r="AC28" s="75"/>
      <c r="AD28" s="70">
        <v>0.5520833333333334</v>
      </c>
      <c r="AE28" s="75" t="s">
        <v>162</v>
      </c>
      <c r="AF28" s="82"/>
      <c r="AG28" s="74" t="s">
        <v>138</v>
      </c>
      <c r="AH28" s="75"/>
      <c r="AI28" s="32"/>
      <c r="AJ28" s="75" t="s">
        <v>163</v>
      </c>
      <c r="AK28" s="82"/>
      <c r="AL28" s="74" t="s">
        <v>140</v>
      </c>
      <c r="AM28" s="75"/>
      <c r="AN28" s="32"/>
      <c r="AO28" s="75" t="s">
        <v>183</v>
      </c>
      <c r="AP28" s="82"/>
    </row>
    <row r="29" spans="1:42" s="2" customFormat="1" ht="15.75" customHeight="1">
      <c r="A29" s="73"/>
      <c r="B29" s="63" t="s">
        <v>206</v>
      </c>
      <c r="C29" s="76" t="str">
        <f>D7</f>
        <v>多賀城FC</v>
      </c>
      <c r="D29" s="77"/>
      <c r="E29" s="28" t="s">
        <v>0</v>
      </c>
      <c r="F29" s="77" t="str">
        <f>D8</f>
        <v>ラセルバロイ</v>
      </c>
      <c r="G29" s="81"/>
      <c r="H29" s="76" t="str">
        <f>I7</f>
        <v>Valen</v>
      </c>
      <c r="I29" s="77"/>
      <c r="J29" s="28" t="s">
        <v>0</v>
      </c>
      <c r="K29" s="77" t="str">
        <f>I8</f>
        <v>八本松</v>
      </c>
      <c r="L29" s="81"/>
      <c r="M29" s="76" t="str">
        <f>N7</f>
        <v>FC.セレスタ</v>
      </c>
      <c r="N29" s="77"/>
      <c r="O29" s="28" t="s">
        <v>0</v>
      </c>
      <c r="P29" s="77" t="str">
        <f>N8</f>
        <v>荒浜FC</v>
      </c>
      <c r="Q29" s="81"/>
      <c r="R29" s="76" t="str">
        <f>S7</f>
        <v>F・中山</v>
      </c>
      <c r="S29" s="77"/>
      <c r="T29" s="28" t="s">
        <v>0</v>
      </c>
      <c r="U29" s="77" t="str">
        <f>S8</f>
        <v>アバンSC</v>
      </c>
      <c r="V29" s="81"/>
      <c r="W29" s="76" t="str">
        <f>X7</f>
        <v>LIBERTA</v>
      </c>
      <c r="X29" s="77"/>
      <c r="Y29" s="28" t="s">
        <v>0</v>
      </c>
      <c r="Z29" s="77" t="str">
        <f>X8</f>
        <v>美田園</v>
      </c>
      <c r="AA29" s="81"/>
      <c r="AB29" s="76" t="str">
        <f>AC7</f>
        <v>増田FC</v>
      </c>
      <c r="AC29" s="77"/>
      <c r="AD29" s="28" t="s">
        <v>0</v>
      </c>
      <c r="AE29" s="77" t="str">
        <f>AC8</f>
        <v>鹿野FC</v>
      </c>
      <c r="AF29" s="81"/>
      <c r="AG29" s="76" t="str">
        <f>AH7</f>
        <v>東　六</v>
      </c>
      <c r="AH29" s="77"/>
      <c r="AI29" s="28" t="s">
        <v>0</v>
      </c>
      <c r="AJ29" s="77" t="str">
        <f>AH8</f>
        <v>北仙台</v>
      </c>
      <c r="AK29" s="81"/>
      <c r="AL29" s="76" t="str">
        <f>AM7</f>
        <v>七ヶ浜</v>
      </c>
      <c r="AM29" s="77"/>
      <c r="AN29" s="28" t="s">
        <v>0</v>
      </c>
      <c r="AO29" s="77" t="str">
        <f>AM8</f>
        <v>ジュニオール</v>
      </c>
      <c r="AP29" s="81"/>
    </row>
    <row r="30" spans="1:42" s="2" customFormat="1" ht="15.75" customHeight="1">
      <c r="A30" s="73"/>
      <c r="B30" s="39" t="s">
        <v>219</v>
      </c>
      <c r="C30" s="78"/>
      <c r="D30" s="79"/>
      <c r="E30" s="31"/>
      <c r="F30" s="79"/>
      <c r="G30" s="80"/>
      <c r="H30" s="78"/>
      <c r="I30" s="79"/>
      <c r="J30" s="31"/>
      <c r="K30" s="79"/>
      <c r="L30" s="80"/>
      <c r="M30" s="78"/>
      <c r="N30" s="79"/>
      <c r="O30" s="31"/>
      <c r="P30" s="79"/>
      <c r="Q30" s="80"/>
      <c r="R30" s="78"/>
      <c r="S30" s="79"/>
      <c r="T30" s="31"/>
      <c r="U30" s="79"/>
      <c r="V30" s="80"/>
      <c r="W30" s="78"/>
      <c r="X30" s="79"/>
      <c r="Y30" s="31"/>
      <c r="Z30" s="79"/>
      <c r="AA30" s="80"/>
      <c r="AB30" s="78"/>
      <c r="AC30" s="79"/>
      <c r="AD30" s="31"/>
      <c r="AE30" s="79"/>
      <c r="AF30" s="80"/>
      <c r="AG30" s="78"/>
      <c r="AH30" s="79"/>
      <c r="AI30" s="31"/>
      <c r="AJ30" s="79"/>
      <c r="AK30" s="80"/>
      <c r="AL30" s="78"/>
      <c r="AM30" s="79"/>
      <c r="AN30" s="31"/>
      <c r="AO30" s="79"/>
      <c r="AP30" s="80"/>
    </row>
    <row r="31" spans="1:42" s="2" customFormat="1" ht="15.75" customHeight="1">
      <c r="A31" s="73">
        <v>7</v>
      </c>
      <c r="B31" s="62">
        <v>0.625</v>
      </c>
      <c r="C31" s="74" t="s">
        <v>165</v>
      </c>
      <c r="D31" s="75"/>
      <c r="E31" s="32"/>
      <c r="F31" s="75" t="s">
        <v>125</v>
      </c>
      <c r="G31" s="82"/>
      <c r="H31" s="74" t="s">
        <v>184</v>
      </c>
      <c r="I31" s="75"/>
      <c r="J31" s="32"/>
      <c r="K31" s="75" t="s">
        <v>127</v>
      </c>
      <c r="L31" s="82"/>
      <c r="M31" s="74" t="s">
        <v>167</v>
      </c>
      <c r="N31" s="75"/>
      <c r="O31" s="32"/>
      <c r="P31" s="75" t="s">
        <v>129</v>
      </c>
      <c r="Q31" s="82"/>
      <c r="R31" s="74" t="s">
        <v>168</v>
      </c>
      <c r="S31" s="75"/>
      <c r="T31" s="32"/>
      <c r="U31" s="75" t="s">
        <v>131</v>
      </c>
      <c r="V31" s="82"/>
      <c r="W31" s="74" t="s">
        <v>169</v>
      </c>
      <c r="X31" s="75"/>
      <c r="Y31" s="70">
        <v>0.5902777777777778</v>
      </c>
      <c r="Z31" s="75" t="s">
        <v>133</v>
      </c>
      <c r="AA31" s="82"/>
      <c r="AB31" s="74" t="s">
        <v>185</v>
      </c>
      <c r="AC31" s="75"/>
      <c r="AD31" s="70">
        <v>0.5902777777777778</v>
      </c>
      <c r="AE31" s="75" t="s">
        <v>135</v>
      </c>
      <c r="AF31" s="82"/>
      <c r="AG31" s="74" t="s">
        <v>171</v>
      </c>
      <c r="AH31" s="75"/>
      <c r="AI31" s="32"/>
      <c r="AJ31" s="75" t="s">
        <v>137</v>
      </c>
      <c r="AK31" s="82"/>
      <c r="AL31" s="74" t="s">
        <v>172</v>
      </c>
      <c r="AM31" s="75"/>
      <c r="AN31" s="32"/>
      <c r="AO31" s="75" t="s">
        <v>139</v>
      </c>
      <c r="AP31" s="82"/>
    </row>
    <row r="32" spans="1:42" s="2" customFormat="1" ht="15.75" customHeight="1">
      <c r="A32" s="73"/>
      <c r="B32" s="63" t="s">
        <v>206</v>
      </c>
      <c r="C32" s="76" t="str">
        <f>D3</f>
        <v>アンティゴ</v>
      </c>
      <c r="D32" s="77"/>
      <c r="E32" s="28" t="s">
        <v>0</v>
      </c>
      <c r="F32" s="77" t="str">
        <f>D4</f>
        <v>泉向陽台</v>
      </c>
      <c r="G32" s="81"/>
      <c r="H32" s="76" t="str">
        <f>I3</f>
        <v>富ケ丘</v>
      </c>
      <c r="I32" s="77"/>
      <c r="J32" s="28" t="s">
        <v>0</v>
      </c>
      <c r="K32" s="77" t="str">
        <f>I4</f>
        <v>塩釜FC</v>
      </c>
      <c r="L32" s="81"/>
      <c r="M32" s="76" t="str">
        <f>N3</f>
        <v>あすなろFC</v>
      </c>
      <c r="N32" s="77"/>
      <c r="O32" s="28" t="s">
        <v>0</v>
      </c>
      <c r="P32" s="77" t="str">
        <f>N4</f>
        <v>石巻FC</v>
      </c>
      <c r="Q32" s="81"/>
      <c r="R32" s="76" t="str">
        <f>S3</f>
        <v>仙台中田</v>
      </c>
      <c r="S32" s="77"/>
      <c r="T32" s="28" t="s">
        <v>0</v>
      </c>
      <c r="U32" s="77" t="str">
        <f>S4</f>
        <v>高　砂</v>
      </c>
      <c r="V32" s="81"/>
      <c r="W32" s="76" t="str">
        <f>X3</f>
        <v>岩　切</v>
      </c>
      <c r="X32" s="77"/>
      <c r="Y32" s="28" t="s">
        <v>0</v>
      </c>
      <c r="Z32" s="77" t="str">
        <f>X4</f>
        <v>おきの</v>
      </c>
      <c r="AA32" s="81"/>
      <c r="AB32" s="76" t="str">
        <f>AC3</f>
        <v>コパFC</v>
      </c>
      <c r="AC32" s="77"/>
      <c r="AD32" s="28" t="s">
        <v>0</v>
      </c>
      <c r="AE32" s="77" t="str">
        <f>AC4</f>
        <v>古　川</v>
      </c>
      <c r="AF32" s="81"/>
      <c r="AG32" s="76" t="str">
        <f>AH3</f>
        <v>北中山FC</v>
      </c>
      <c r="AH32" s="77"/>
      <c r="AI32" s="28" t="s">
        <v>0</v>
      </c>
      <c r="AJ32" s="77" t="str">
        <f>AH4</f>
        <v>大野田</v>
      </c>
      <c r="AK32" s="81"/>
      <c r="AL32" s="76" t="str">
        <f>AM3</f>
        <v>エスペランサ</v>
      </c>
      <c r="AM32" s="77"/>
      <c r="AN32" s="28" t="s">
        <v>0</v>
      </c>
      <c r="AO32" s="77" t="str">
        <f>AM4</f>
        <v>岩沼西</v>
      </c>
      <c r="AP32" s="81"/>
    </row>
    <row r="33" spans="1:42" s="2" customFormat="1" ht="15.75" customHeight="1">
      <c r="A33" s="73"/>
      <c r="B33" s="39" t="s">
        <v>220</v>
      </c>
      <c r="C33" s="78"/>
      <c r="D33" s="79"/>
      <c r="E33" s="31"/>
      <c r="F33" s="79"/>
      <c r="G33" s="80"/>
      <c r="H33" s="78"/>
      <c r="I33" s="79"/>
      <c r="J33" s="31"/>
      <c r="K33" s="79"/>
      <c r="L33" s="80"/>
      <c r="M33" s="78"/>
      <c r="N33" s="79"/>
      <c r="O33" s="31"/>
      <c r="P33" s="79"/>
      <c r="Q33" s="80"/>
      <c r="R33" s="78"/>
      <c r="S33" s="79"/>
      <c r="T33" s="31"/>
      <c r="U33" s="79"/>
      <c r="V33" s="80"/>
      <c r="W33" s="78"/>
      <c r="X33" s="79"/>
      <c r="Y33" s="31"/>
      <c r="Z33" s="79"/>
      <c r="AA33" s="80"/>
      <c r="AB33" s="78"/>
      <c r="AC33" s="79"/>
      <c r="AD33" s="31"/>
      <c r="AE33" s="79"/>
      <c r="AF33" s="80"/>
      <c r="AG33" s="78"/>
      <c r="AH33" s="79"/>
      <c r="AI33" s="31"/>
      <c r="AJ33" s="79"/>
      <c r="AK33" s="80"/>
      <c r="AL33" s="78"/>
      <c r="AM33" s="79"/>
      <c r="AN33" s="31"/>
      <c r="AO33" s="79"/>
      <c r="AP33" s="80"/>
    </row>
    <row r="34" spans="1:42" ht="13.5">
      <c r="A34" s="77"/>
      <c r="B34" s="77"/>
      <c r="C34" s="77"/>
      <c r="D34" s="77"/>
      <c r="E34" s="28"/>
      <c r="F34" s="77"/>
      <c r="G34" s="77"/>
      <c r="H34" s="77"/>
      <c r="I34" s="77"/>
      <c r="J34" s="28"/>
      <c r="K34" s="77"/>
      <c r="L34" s="77"/>
      <c r="M34" s="77"/>
      <c r="N34" s="77"/>
      <c r="O34" s="28"/>
      <c r="P34" s="77"/>
      <c r="Q34" s="77"/>
      <c r="R34" s="77"/>
      <c r="S34" s="77"/>
      <c r="T34" s="28"/>
      <c r="U34" s="77"/>
      <c r="V34" s="77"/>
      <c r="W34" s="77"/>
      <c r="X34" s="77"/>
      <c r="Y34" s="9"/>
      <c r="Z34" s="77"/>
      <c r="AA34" s="77"/>
      <c r="AB34" s="77"/>
      <c r="AC34" s="77"/>
      <c r="AD34" s="9"/>
      <c r="AE34" s="77"/>
      <c r="AF34" s="77"/>
      <c r="AG34" s="77"/>
      <c r="AH34" s="77"/>
      <c r="AI34" s="9"/>
      <c r="AJ34" s="77"/>
      <c r="AK34" s="77"/>
      <c r="AL34" s="77"/>
      <c r="AM34" s="77"/>
      <c r="AN34" s="9"/>
      <c r="AO34" s="77"/>
      <c r="AP34" s="77"/>
    </row>
    <row r="35" spans="1:42" ht="13.5">
      <c r="A35" s="77"/>
      <c r="B35" s="77"/>
      <c r="C35" s="92"/>
      <c r="D35" s="92"/>
      <c r="E35" s="34"/>
      <c r="F35" s="92"/>
      <c r="G35" s="92"/>
      <c r="H35" s="92"/>
      <c r="I35" s="92"/>
      <c r="J35" s="34"/>
      <c r="K35" s="92"/>
      <c r="L35" s="92"/>
      <c r="M35" s="92"/>
      <c r="N35" s="92"/>
      <c r="O35" s="34"/>
      <c r="P35" s="92"/>
      <c r="Q35" s="92"/>
      <c r="R35" s="92"/>
      <c r="S35" s="92"/>
      <c r="T35" s="34"/>
      <c r="U35" s="92"/>
      <c r="V35" s="92"/>
      <c r="W35" s="92"/>
      <c r="X35" s="92"/>
      <c r="Y35" s="33"/>
      <c r="Z35" s="92"/>
      <c r="AA35" s="92"/>
      <c r="AB35" s="92"/>
      <c r="AC35" s="92"/>
      <c r="AD35" s="33"/>
      <c r="AE35" s="92"/>
      <c r="AF35" s="92"/>
      <c r="AG35" s="92"/>
      <c r="AH35" s="92"/>
      <c r="AI35" s="33"/>
      <c r="AJ35" s="92"/>
      <c r="AK35" s="92"/>
      <c r="AL35" s="92"/>
      <c r="AM35" s="92"/>
      <c r="AN35" s="33"/>
      <c r="AO35" s="92"/>
      <c r="AP35" s="92"/>
    </row>
    <row r="36" spans="1:42" ht="13.5">
      <c r="A36" s="77"/>
      <c r="B36" s="77"/>
      <c r="C36" s="91"/>
      <c r="D36" s="91"/>
      <c r="E36" s="28"/>
      <c r="F36" s="91"/>
      <c r="G36" s="91"/>
      <c r="H36" s="91"/>
      <c r="I36" s="93"/>
      <c r="J36" s="28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</row>
    <row r="37" spans="1:42" ht="13.5">
      <c r="A37" s="77"/>
      <c r="B37" s="77"/>
      <c r="C37" s="77"/>
      <c r="D37" s="77"/>
      <c r="E37" s="28"/>
      <c r="F37" s="77"/>
      <c r="G37" s="77"/>
      <c r="H37" s="77"/>
      <c r="I37" s="77"/>
      <c r="J37" s="28"/>
      <c r="K37" s="77"/>
      <c r="L37" s="77"/>
      <c r="M37" s="77"/>
      <c r="N37" s="77"/>
      <c r="O37" s="28"/>
      <c r="P37" s="77"/>
      <c r="Q37" s="77"/>
      <c r="R37" s="77"/>
      <c r="S37" s="77"/>
      <c r="T37" s="28"/>
      <c r="U37" s="77"/>
      <c r="V37" s="77"/>
      <c r="W37" s="77"/>
      <c r="X37" s="77"/>
      <c r="Y37" s="9"/>
      <c r="Z37" s="77"/>
      <c r="AA37" s="77"/>
      <c r="AB37" s="77"/>
      <c r="AC37" s="77"/>
      <c r="AD37" s="9"/>
      <c r="AE37" s="77"/>
      <c r="AF37" s="77"/>
      <c r="AG37" s="77"/>
      <c r="AH37" s="77"/>
      <c r="AI37" s="9"/>
      <c r="AJ37" s="77"/>
      <c r="AK37" s="77"/>
      <c r="AL37" s="77"/>
      <c r="AM37" s="77"/>
      <c r="AN37" s="9"/>
      <c r="AO37" s="77"/>
      <c r="AP37" s="77"/>
    </row>
    <row r="38" spans="1:42" ht="13.5">
      <c r="A38" s="77"/>
      <c r="B38" s="77"/>
      <c r="C38" s="92"/>
      <c r="D38" s="92"/>
      <c r="E38" s="34"/>
      <c r="F38" s="92"/>
      <c r="G38" s="92"/>
      <c r="H38" s="92"/>
      <c r="I38" s="92"/>
      <c r="J38" s="34"/>
      <c r="K38" s="92"/>
      <c r="L38" s="92"/>
      <c r="M38" s="92"/>
      <c r="N38" s="92"/>
      <c r="O38" s="34"/>
      <c r="P38" s="92"/>
      <c r="Q38" s="92"/>
      <c r="R38" s="92"/>
      <c r="S38" s="92"/>
      <c r="T38" s="34"/>
      <c r="U38" s="92"/>
      <c r="V38" s="92"/>
      <c r="W38" s="92"/>
      <c r="X38" s="92"/>
      <c r="Y38" s="33"/>
      <c r="Z38" s="92"/>
      <c r="AA38" s="92"/>
      <c r="AB38" s="92"/>
      <c r="AC38" s="92"/>
      <c r="AD38" s="33"/>
      <c r="AE38" s="92"/>
      <c r="AF38" s="92"/>
      <c r="AG38" s="92"/>
      <c r="AH38" s="92"/>
      <c r="AI38" s="33"/>
      <c r="AJ38" s="92"/>
      <c r="AK38" s="92"/>
      <c r="AL38" s="92"/>
      <c r="AM38" s="92"/>
      <c r="AN38" s="33"/>
      <c r="AO38" s="92"/>
      <c r="AP38" s="92"/>
    </row>
    <row r="39" spans="1:42" ht="13.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</row>
    <row r="40" spans="1:42" ht="13.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</row>
    <row r="41" spans="1:42" ht="13.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</row>
    <row r="42" spans="1:42" ht="13.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</row>
  </sheetData>
  <sheetProtection/>
  <mergeCells count="503">
    <mergeCell ref="AL29:AM29"/>
    <mergeCell ref="Z29:AA29"/>
    <mergeCell ref="AO31:AP31"/>
    <mergeCell ref="AE30:AF30"/>
    <mergeCell ref="AG30:AH30"/>
    <mergeCell ref="AG28:AH28"/>
    <mergeCell ref="AJ28:AK28"/>
    <mergeCell ref="AL28:AM28"/>
    <mergeCell ref="AO28:AP28"/>
    <mergeCell ref="AL30:AM30"/>
    <mergeCell ref="AO30:AP30"/>
    <mergeCell ref="M31:N31"/>
    <mergeCell ref="P31:Q31"/>
    <mergeCell ref="R31:S31"/>
    <mergeCell ref="U31:V31"/>
    <mergeCell ref="AL31:AM31"/>
    <mergeCell ref="AB30:AC30"/>
    <mergeCell ref="Z31:AA31"/>
    <mergeCell ref="AB31:AC31"/>
    <mergeCell ref="W31:X31"/>
    <mergeCell ref="AL25:AM25"/>
    <mergeCell ref="AO25:AP25"/>
    <mergeCell ref="AE25:AF25"/>
    <mergeCell ref="AL26:AM26"/>
    <mergeCell ref="AJ25:AK25"/>
    <mergeCell ref="W25:X25"/>
    <mergeCell ref="Z25:AA25"/>
    <mergeCell ref="AB25:AC25"/>
    <mergeCell ref="AG25:AH25"/>
    <mergeCell ref="AE26:AF26"/>
    <mergeCell ref="C25:D25"/>
    <mergeCell ref="F25:G25"/>
    <mergeCell ref="H25:I25"/>
    <mergeCell ref="K25:L25"/>
    <mergeCell ref="M25:N25"/>
    <mergeCell ref="P25:Q25"/>
    <mergeCell ref="AL22:AM22"/>
    <mergeCell ref="AG23:AH23"/>
    <mergeCell ref="AE22:AF22"/>
    <mergeCell ref="AG22:AH22"/>
    <mergeCell ref="AJ23:AK23"/>
    <mergeCell ref="AO22:AP22"/>
    <mergeCell ref="AL23:AM23"/>
    <mergeCell ref="AO23:AP23"/>
    <mergeCell ref="P24:Q24"/>
    <mergeCell ref="R24:S24"/>
    <mergeCell ref="W23:X23"/>
    <mergeCell ref="Z23:AA23"/>
    <mergeCell ref="AB23:AC23"/>
    <mergeCell ref="AE23:AF23"/>
    <mergeCell ref="AL21:AM21"/>
    <mergeCell ref="AL20:AM20"/>
    <mergeCell ref="AJ20:AK20"/>
    <mergeCell ref="AO19:AP19"/>
    <mergeCell ref="AO21:AP21"/>
    <mergeCell ref="AJ21:AK21"/>
    <mergeCell ref="AO20:AP20"/>
    <mergeCell ref="AE16:AF16"/>
    <mergeCell ref="AJ16:AK16"/>
    <mergeCell ref="W17:X17"/>
    <mergeCell ref="AB17:AC17"/>
    <mergeCell ref="AE17:AF17"/>
    <mergeCell ref="AG16:AH16"/>
    <mergeCell ref="W16:X16"/>
    <mergeCell ref="Z16:AA16"/>
    <mergeCell ref="AB37:AC37"/>
    <mergeCell ref="AJ37:AK37"/>
    <mergeCell ref="P16:Q16"/>
    <mergeCell ref="R16:S16"/>
    <mergeCell ref="R18:S18"/>
    <mergeCell ref="AB16:AC16"/>
    <mergeCell ref="U19:V19"/>
    <mergeCell ref="W19:X19"/>
    <mergeCell ref="Z19:AA19"/>
    <mergeCell ref="R19:S19"/>
    <mergeCell ref="AE38:AF38"/>
    <mergeCell ref="AG38:AH38"/>
    <mergeCell ref="AJ38:AK38"/>
    <mergeCell ref="AJ19:AK19"/>
    <mergeCell ref="AE28:AF28"/>
    <mergeCell ref="AG31:AH31"/>
    <mergeCell ref="AJ33:AK33"/>
    <mergeCell ref="AJ32:AK32"/>
    <mergeCell ref="AJ26:AK26"/>
    <mergeCell ref="AG26:AH26"/>
    <mergeCell ref="AL38:AM38"/>
    <mergeCell ref="AG13:AH13"/>
    <mergeCell ref="C16:D16"/>
    <mergeCell ref="F16:G16"/>
    <mergeCell ref="H16:I16"/>
    <mergeCell ref="K16:L16"/>
    <mergeCell ref="M16:N16"/>
    <mergeCell ref="U37:V37"/>
    <mergeCell ref="W37:X37"/>
    <mergeCell ref="Z37:AA37"/>
    <mergeCell ref="AO38:AP38"/>
    <mergeCell ref="C13:D13"/>
    <mergeCell ref="F13:G13"/>
    <mergeCell ref="H13:I13"/>
    <mergeCell ref="K13:L13"/>
    <mergeCell ref="M13:N13"/>
    <mergeCell ref="P38:Q38"/>
    <mergeCell ref="R38:S38"/>
    <mergeCell ref="U38:V38"/>
    <mergeCell ref="W38:X38"/>
    <mergeCell ref="AO37:AP37"/>
    <mergeCell ref="C38:D38"/>
    <mergeCell ref="F38:G38"/>
    <mergeCell ref="H38:I38"/>
    <mergeCell ref="K38:L38"/>
    <mergeCell ref="M38:N38"/>
    <mergeCell ref="P37:Q37"/>
    <mergeCell ref="R37:S37"/>
    <mergeCell ref="Z38:AA38"/>
    <mergeCell ref="AB38:AC38"/>
    <mergeCell ref="AL37:AM37"/>
    <mergeCell ref="AE37:AF37"/>
    <mergeCell ref="AG37:AH37"/>
    <mergeCell ref="AL36:AP36"/>
    <mergeCell ref="C37:D37"/>
    <mergeCell ref="F37:G37"/>
    <mergeCell ref="H37:I37"/>
    <mergeCell ref="K37:L37"/>
    <mergeCell ref="M37:N37"/>
    <mergeCell ref="R36:V36"/>
    <mergeCell ref="W36:AA36"/>
    <mergeCell ref="AB36:AF36"/>
    <mergeCell ref="AG36:AK36"/>
    <mergeCell ref="AJ35:AK35"/>
    <mergeCell ref="AL35:AM35"/>
    <mergeCell ref="AO35:AP35"/>
    <mergeCell ref="AE35:AF35"/>
    <mergeCell ref="AG35:AH35"/>
    <mergeCell ref="A36:A38"/>
    <mergeCell ref="B36:B38"/>
    <mergeCell ref="C36:D36"/>
    <mergeCell ref="F36:G36"/>
    <mergeCell ref="H36:I36"/>
    <mergeCell ref="K36:L36"/>
    <mergeCell ref="P35:Q35"/>
    <mergeCell ref="R34:S34"/>
    <mergeCell ref="Z34:AA34"/>
    <mergeCell ref="AB34:AC34"/>
    <mergeCell ref="C35:D35"/>
    <mergeCell ref="F35:G35"/>
    <mergeCell ref="H35:I35"/>
    <mergeCell ref="K35:L35"/>
    <mergeCell ref="M35:N35"/>
    <mergeCell ref="W34:X34"/>
    <mergeCell ref="M36:Q36"/>
    <mergeCell ref="M34:N34"/>
    <mergeCell ref="P34:Q34"/>
    <mergeCell ref="AJ34:AK34"/>
    <mergeCell ref="U35:V35"/>
    <mergeCell ref="W35:X35"/>
    <mergeCell ref="Z35:AA35"/>
    <mergeCell ref="AB35:AC35"/>
    <mergeCell ref="R35:S35"/>
    <mergeCell ref="U34:V34"/>
    <mergeCell ref="A34:A35"/>
    <mergeCell ref="B34:B35"/>
    <mergeCell ref="AE34:AF34"/>
    <mergeCell ref="AG34:AH34"/>
    <mergeCell ref="AO34:AP34"/>
    <mergeCell ref="AL34:AM34"/>
    <mergeCell ref="C34:D34"/>
    <mergeCell ref="F34:G34"/>
    <mergeCell ref="H34:I34"/>
    <mergeCell ref="K34:L34"/>
    <mergeCell ref="AB2:AF2"/>
    <mergeCell ref="W2:AA2"/>
    <mergeCell ref="R2:V2"/>
    <mergeCell ref="AB33:AC33"/>
    <mergeCell ref="AE33:AF33"/>
    <mergeCell ref="Z32:AA32"/>
    <mergeCell ref="AB32:AC32"/>
    <mergeCell ref="AE31:AF31"/>
    <mergeCell ref="U15:V15"/>
    <mergeCell ref="W14:X14"/>
    <mergeCell ref="AB14:AC14"/>
    <mergeCell ref="P32:Q32"/>
    <mergeCell ref="K19:L19"/>
    <mergeCell ref="M19:N19"/>
    <mergeCell ref="P19:Q19"/>
    <mergeCell ref="F22:G22"/>
    <mergeCell ref="P22:Q22"/>
    <mergeCell ref="R25:S25"/>
    <mergeCell ref="U22:V22"/>
    <mergeCell ref="W22:X22"/>
    <mergeCell ref="H19:I19"/>
    <mergeCell ref="F32:G32"/>
    <mergeCell ref="H32:I32"/>
    <mergeCell ref="K32:L32"/>
    <mergeCell ref="Z22:AA22"/>
    <mergeCell ref="U24:V24"/>
    <mergeCell ref="R22:S22"/>
    <mergeCell ref="U25:V25"/>
    <mergeCell ref="Z30:AA30"/>
    <mergeCell ref="P30:Q30"/>
    <mergeCell ref="Z33:AA33"/>
    <mergeCell ref="AG33:AH33"/>
    <mergeCell ref="AO33:AP33"/>
    <mergeCell ref="H2:L2"/>
    <mergeCell ref="C2:G2"/>
    <mergeCell ref="W13:X13"/>
    <mergeCell ref="Z13:AA13"/>
    <mergeCell ref="C19:D19"/>
    <mergeCell ref="F19:G19"/>
    <mergeCell ref="U16:V16"/>
    <mergeCell ref="AJ31:AK31"/>
    <mergeCell ref="AO26:AP26"/>
    <mergeCell ref="AG15:AH15"/>
    <mergeCell ref="AJ14:AK14"/>
    <mergeCell ref="AL16:AM16"/>
    <mergeCell ref="AO32:AP32"/>
    <mergeCell ref="AO16:AP16"/>
    <mergeCell ref="AL14:AM14"/>
    <mergeCell ref="AO14:AP14"/>
    <mergeCell ref="AL19:AM19"/>
    <mergeCell ref="AL32:AM32"/>
    <mergeCell ref="AL33:AM33"/>
    <mergeCell ref="AG32:AH32"/>
    <mergeCell ref="AE32:AF32"/>
    <mergeCell ref="C32:D32"/>
    <mergeCell ref="AL2:AP2"/>
    <mergeCell ref="AG2:AK2"/>
    <mergeCell ref="AJ13:AK13"/>
    <mergeCell ref="AL13:AM13"/>
    <mergeCell ref="AO13:AP13"/>
    <mergeCell ref="P33:Q33"/>
    <mergeCell ref="R32:S32"/>
    <mergeCell ref="U32:V32"/>
    <mergeCell ref="W32:X32"/>
    <mergeCell ref="A31:A33"/>
    <mergeCell ref="C31:D31"/>
    <mergeCell ref="F31:G31"/>
    <mergeCell ref="R33:S33"/>
    <mergeCell ref="U33:V33"/>
    <mergeCell ref="W33:X33"/>
    <mergeCell ref="C33:D33"/>
    <mergeCell ref="F33:G33"/>
    <mergeCell ref="M32:N32"/>
    <mergeCell ref="H33:I33"/>
    <mergeCell ref="K33:L33"/>
    <mergeCell ref="H31:I31"/>
    <mergeCell ref="K31:L31"/>
    <mergeCell ref="M33:N33"/>
    <mergeCell ref="AO29:AP29"/>
    <mergeCell ref="C30:D30"/>
    <mergeCell ref="F30:G30"/>
    <mergeCell ref="H30:I30"/>
    <mergeCell ref="K30:L30"/>
    <mergeCell ref="M30:N30"/>
    <mergeCell ref="AJ29:AK29"/>
    <mergeCell ref="AB29:AC29"/>
    <mergeCell ref="R29:S29"/>
    <mergeCell ref="U29:V29"/>
    <mergeCell ref="U30:V30"/>
    <mergeCell ref="W29:X29"/>
    <mergeCell ref="AE29:AF29"/>
    <mergeCell ref="AJ30:AK30"/>
    <mergeCell ref="U28:V28"/>
    <mergeCell ref="AG29:AH29"/>
    <mergeCell ref="W28:X28"/>
    <mergeCell ref="Z28:AA28"/>
    <mergeCell ref="AB28:AC28"/>
    <mergeCell ref="W30:X30"/>
    <mergeCell ref="C27:D27"/>
    <mergeCell ref="F27:G27"/>
    <mergeCell ref="H27:I27"/>
    <mergeCell ref="K27:L27"/>
    <mergeCell ref="W27:X27"/>
    <mergeCell ref="P27:Q27"/>
    <mergeCell ref="R27:S27"/>
    <mergeCell ref="A28:A30"/>
    <mergeCell ref="C28:D28"/>
    <mergeCell ref="F28:G28"/>
    <mergeCell ref="R30:S30"/>
    <mergeCell ref="C29:D29"/>
    <mergeCell ref="F29:G29"/>
    <mergeCell ref="H29:I29"/>
    <mergeCell ref="K29:L29"/>
    <mergeCell ref="M29:N29"/>
    <mergeCell ref="P29:Q29"/>
    <mergeCell ref="H28:I28"/>
    <mergeCell ref="K28:L28"/>
    <mergeCell ref="M28:N28"/>
    <mergeCell ref="P28:Q28"/>
    <mergeCell ref="R28:S28"/>
    <mergeCell ref="M27:N27"/>
    <mergeCell ref="AE27:AF27"/>
    <mergeCell ref="W26:X26"/>
    <mergeCell ref="Z26:AA26"/>
    <mergeCell ref="AB26:AC26"/>
    <mergeCell ref="AG27:AH27"/>
    <mergeCell ref="AO27:AP27"/>
    <mergeCell ref="AL27:AM27"/>
    <mergeCell ref="Z27:AA27"/>
    <mergeCell ref="AJ27:AK27"/>
    <mergeCell ref="K26:L26"/>
    <mergeCell ref="R26:S26"/>
    <mergeCell ref="U26:V26"/>
    <mergeCell ref="P26:Q26"/>
    <mergeCell ref="M26:N26"/>
    <mergeCell ref="AB27:AC27"/>
    <mergeCell ref="U27:V27"/>
    <mergeCell ref="AL24:AM24"/>
    <mergeCell ref="A25:A27"/>
    <mergeCell ref="W24:X24"/>
    <mergeCell ref="Z24:AA24"/>
    <mergeCell ref="AB24:AC24"/>
    <mergeCell ref="AE24:AF24"/>
    <mergeCell ref="AG24:AH24"/>
    <mergeCell ref="C26:D26"/>
    <mergeCell ref="F26:G26"/>
    <mergeCell ref="H26:I26"/>
    <mergeCell ref="AO24:AP24"/>
    <mergeCell ref="K23:L23"/>
    <mergeCell ref="M23:N23"/>
    <mergeCell ref="P23:Q23"/>
    <mergeCell ref="R23:S23"/>
    <mergeCell ref="C24:D24"/>
    <mergeCell ref="F24:G24"/>
    <mergeCell ref="H24:I24"/>
    <mergeCell ref="K24:L24"/>
    <mergeCell ref="M24:N24"/>
    <mergeCell ref="A22:A24"/>
    <mergeCell ref="AJ24:AK24"/>
    <mergeCell ref="C22:D22"/>
    <mergeCell ref="H22:I22"/>
    <mergeCell ref="K22:L22"/>
    <mergeCell ref="M22:N22"/>
    <mergeCell ref="F23:G23"/>
    <mergeCell ref="AJ22:AK22"/>
    <mergeCell ref="AB22:AC22"/>
    <mergeCell ref="U23:V23"/>
    <mergeCell ref="Z21:AA21"/>
    <mergeCell ref="AB21:AC21"/>
    <mergeCell ref="AE21:AF21"/>
    <mergeCell ref="AG21:AH21"/>
    <mergeCell ref="C23:D23"/>
    <mergeCell ref="C21:D21"/>
    <mergeCell ref="F21:G21"/>
    <mergeCell ref="H21:I21"/>
    <mergeCell ref="U21:V21"/>
    <mergeCell ref="H23:I23"/>
    <mergeCell ref="W20:X20"/>
    <mergeCell ref="C20:D20"/>
    <mergeCell ref="F20:G20"/>
    <mergeCell ref="H20:I20"/>
    <mergeCell ref="K20:L20"/>
    <mergeCell ref="P21:Q21"/>
    <mergeCell ref="R21:S21"/>
    <mergeCell ref="W21:X21"/>
    <mergeCell ref="K21:L21"/>
    <mergeCell ref="M21:N21"/>
    <mergeCell ref="Z20:AA20"/>
    <mergeCell ref="AB20:AC20"/>
    <mergeCell ref="AJ18:AK18"/>
    <mergeCell ref="M20:N20"/>
    <mergeCell ref="P20:Q20"/>
    <mergeCell ref="R20:S20"/>
    <mergeCell ref="U20:V20"/>
    <mergeCell ref="AE20:AF20"/>
    <mergeCell ref="AG20:AH20"/>
    <mergeCell ref="AB19:AC19"/>
    <mergeCell ref="AE19:AF19"/>
    <mergeCell ref="AG19:AH19"/>
    <mergeCell ref="AL18:AM18"/>
    <mergeCell ref="AO18:AP18"/>
    <mergeCell ref="A19:A21"/>
    <mergeCell ref="W18:X18"/>
    <mergeCell ref="Z18:AA18"/>
    <mergeCell ref="AB18:AC18"/>
    <mergeCell ref="AE18:AF18"/>
    <mergeCell ref="C18:D18"/>
    <mergeCell ref="U17:V17"/>
    <mergeCell ref="U18:V18"/>
    <mergeCell ref="Z17:AA17"/>
    <mergeCell ref="F18:G18"/>
    <mergeCell ref="AG18:AH18"/>
    <mergeCell ref="H18:I18"/>
    <mergeCell ref="K18:L18"/>
    <mergeCell ref="M18:N18"/>
    <mergeCell ref="P18:Q18"/>
    <mergeCell ref="C17:D17"/>
    <mergeCell ref="F17:G17"/>
    <mergeCell ref="H17:I17"/>
    <mergeCell ref="K17:L17"/>
    <mergeCell ref="M17:N17"/>
    <mergeCell ref="P17:Q17"/>
    <mergeCell ref="AL15:AM15"/>
    <mergeCell ref="AO15:AP15"/>
    <mergeCell ref="AJ15:AK15"/>
    <mergeCell ref="AG17:AH17"/>
    <mergeCell ref="M15:N15"/>
    <mergeCell ref="P15:Q15"/>
    <mergeCell ref="AL17:AM17"/>
    <mergeCell ref="AO17:AP17"/>
    <mergeCell ref="AJ17:AK17"/>
    <mergeCell ref="R17:S17"/>
    <mergeCell ref="H14:I14"/>
    <mergeCell ref="C14:D14"/>
    <mergeCell ref="A16:A18"/>
    <mergeCell ref="W15:X15"/>
    <mergeCell ref="Z15:AA15"/>
    <mergeCell ref="AB15:AC15"/>
    <mergeCell ref="C15:D15"/>
    <mergeCell ref="F15:G15"/>
    <mergeCell ref="H15:I15"/>
    <mergeCell ref="K15:L15"/>
    <mergeCell ref="R12:V12"/>
    <mergeCell ref="W12:AA12"/>
    <mergeCell ref="AL12:AP12"/>
    <mergeCell ref="A13:A15"/>
    <mergeCell ref="R14:S14"/>
    <mergeCell ref="U14:V14"/>
    <mergeCell ref="P13:Q13"/>
    <mergeCell ref="R13:S13"/>
    <mergeCell ref="AG14:AH14"/>
    <mergeCell ref="F14:G14"/>
    <mergeCell ref="P14:Q14"/>
    <mergeCell ref="R15:S15"/>
    <mergeCell ref="K14:L14"/>
    <mergeCell ref="M14:N14"/>
    <mergeCell ref="AE14:AF14"/>
    <mergeCell ref="AB13:AC13"/>
    <mergeCell ref="AE15:AF15"/>
    <mergeCell ref="U13:V13"/>
    <mergeCell ref="AE13:AF13"/>
    <mergeCell ref="Z14:AA14"/>
    <mergeCell ref="R11:V11"/>
    <mergeCell ref="W11:AA11"/>
    <mergeCell ref="AH9:AK9"/>
    <mergeCell ref="AM9:AP9"/>
    <mergeCell ref="AB11:AF11"/>
    <mergeCell ref="AG11:AK11"/>
    <mergeCell ref="A11:A12"/>
    <mergeCell ref="C11:G11"/>
    <mergeCell ref="H11:L11"/>
    <mergeCell ref="M11:Q11"/>
    <mergeCell ref="AL11:AP11"/>
    <mergeCell ref="C12:G12"/>
    <mergeCell ref="H12:L12"/>
    <mergeCell ref="M12:Q12"/>
    <mergeCell ref="AB12:AF12"/>
    <mergeCell ref="AG12:AK12"/>
    <mergeCell ref="D9:G9"/>
    <mergeCell ref="I9:L9"/>
    <mergeCell ref="N9:Q9"/>
    <mergeCell ref="S9:V9"/>
    <mergeCell ref="X9:AA9"/>
    <mergeCell ref="AC9:AF9"/>
    <mergeCell ref="D8:G8"/>
    <mergeCell ref="I8:L8"/>
    <mergeCell ref="N8:Q8"/>
    <mergeCell ref="S8:V8"/>
    <mergeCell ref="AH8:AK8"/>
    <mergeCell ref="AM8:AP8"/>
    <mergeCell ref="X8:AA8"/>
    <mergeCell ref="AC8:AF8"/>
    <mergeCell ref="AH6:AK6"/>
    <mergeCell ref="AM6:AP6"/>
    <mergeCell ref="X7:AA7"/>
    <mergeCell ref="AC7:AF7"/>
    <mergeCell ref="AH7:AK7"/>
    <mergeCell ref="AM7:AP7"/>
    <mergeCell ref="X6:AA6"/>
    <mergeCell ref="AC6:AF6"/>
    <mergeCell ref="D6:G6"/>
    <mergeCell ref="I6:L6"/>
    <mergeCell ref="N6:Q6"/>
    <mergeCell ref="S6:V6"/>
    <mergeCell ref="D7:G7"/>
    <mergeCell ref="I7:L7"/>
    <mergeCell ref="N7:Q7"/>
    <mergeCell ref="S7:V7"/>
    <mergeCell ref="AM4:AP4"/>
    <mergeCell ref="D5:G5"/>
    <mergeCell ref="I5:L5"/>
    <mergeCell ref="N5:Q5"/>
    <mergeCell ref="S5:V5"/>
    <mergeCell ref="X5:AA5"/>
    <mergeCell ref="AC5:AF5"/>
    <mergeCell ref="AH5:AK5"/>
    <mergeCell ref="AM5:AP5"/>
    <mergeCell ref="AC3:AF3"/>
    <mergeCell ref="AH3:AK3"/>
    <mergeCell ref="D4:G4"/>
    <mergeCell ref="I4:L4"/>
    <mergeCell ref="N4:Q4"/>
    <mergeCell ref="S4:V4"/>
    <mergeCell ref="AH4:AK4"/>
    <mergeCell ref="AM3:AP3"/>
    <mergeCell ref="M2:Q2"/>
    <mergeCell ref="X4:AA4"/>
    <mergeCell ref="AC4:AF4"/>
    <mergeCell ref="A1:AP1"/>
    <mergeCell ref="D3:G3"/>
    <mergeCell ref="I3:L3"/>
    <mergeCell ref="N3:Q3"/>
    <mergeCell ref="S3:V3"/>
    <mergeCell ref="X3:AA3"/>
  </mergeCells>
  <printOptions horizontalCentered="1" verticalCentered="1"/>
  <pageMargins left="0.35433070866141736" right="0.2755905511811024" top="0.1968503937007874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7"/>
  <sheetViews>
    <sheetView zoomScalePageLayoutView="0" workbookViewId="0" topLeftCell="A16">
      <selection activeCell="J15" sqref="J15"/>
    </sheetView>
  </sheetViews>
  <sheetFormatPr defaultColWidth="9.00390625" defaultRowHeight="13.5"/>
  <cols>
    <col min="1" max="1" width="2.375" style="1" customWidth="1"/>
    <col min="2" max="2" width="7.75390625" style="1" customWidth="1"/>
    <col min="3" max="42" width="3.25390625" style="1" customWidth="1"/>
    <col min="43" max="43" width="3.375" style="1" customWidth="1"/>
    <col min="44" max="16384" width="9.00390625" style="1" customWidth="1"/>
  </cols>
  <sheetData>
    <row r="1" spans="1:42" ht="25.5" customHeight="1">
      <c r="A1" s="86" t="s">
        <v>335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</row>
    <row r="2" spans="3:42" s="2" customFormat="1" ht="18.75" customHeight="1">
      <c r="C2" s="87" t="s">
        <v>29</v>
      </c>
      <c r="D2" s="88"/>
      <c r="E2" s="88"/>
      <c r="F2" s="88"/>
      <c r="G2" s="89"/>
      <c r="H2" s="87" t="s">
        <v>30</v>
      </c>
      <c r="I2" s="88"/>
      <c r="J2" s="88"/>
      <c r="K2" s="88"/>
      <c r="L2" s="89"/>
      <c r="M2" s="87" t="s">
        <v>31</v>
      </c>
      <c r="N2" s="88"/>
      <c r="O2" s="88"/>
      <c r="P2" s="88"/>
      <c r="Q2" s="89"/>
      <c r="R2" s="87" t="s">
        <v>32</v>
      </c>
      <c r="S2" s="88"/>
      <c r="T2" s="88"/>
      <c r="U2" s="88"/>
      <c r="V2" s="89"/>
      <c r="W2" s="87" t="s">
        <v>33</v>
      </c>
      <c r="X2" s="88"/>
      <c r="Y2" s="88"/>
      <c r="Z2" s="88"/>
      <c r="AA2" s="89"/>
      <c r="AB2" s="87" t="s">
        <v>34</v>
      </c>
      <c r="AC2" s="88"/>
      <c r="AD2" s="88"/>
      <c r="AE2" s="88"/>
      <c r="AF2" s="89"/>
      <c r="AG2" s="87" t="s">
        <v>35</v>
      </c>
      <c r="AH2" s="88"/>
      <c r="AI2" s="88"/>
      <c r="AJ2" s="88"/>
      <c r="AK2" s="89"/>
      <c r="AL2" s="87" t="s">
        <v>36</v>
      </c>
      <c r="AM2" s="88"/>
      <c r="AN2" s="88"/>
      <c r="AO2" s="88"/>
      <c r="AP2" s="89"/>
    </row>
    <row r="3" spans="3:42" s="2" customFormat="1" ht="18.75" customHeight="1">
      <c r="C3" s="5" t="s">
        <v>1</v>
      </c>
      <c r="D3" s="87" t="str">
        <f>'１次予選'!D3:G3</f>
        <v>アンティゴ</v>
      </c>
      <c r="E3" s="88"/>
      <c r="F3" s="88"/>
      <c r="G3" s="89"/>
      <c r="H3" s="5" t="s">
        <v>78</v>
      </c>
      <c r="I3" s="87" t="str">
        <f>'１次予選'!I3:L3</f>
        <v>富ケ丘</v>
      </c>
      <c r="J3" s="88"/>
      <c r="K3" s="88"/>
      <c r="L3" s="89"/>
      <c r="M3" s="5" t="s">
        <v>83</v>
      </c>
      <c r="N3" s="87" t="str">
        <f>'１次予選'!N3:Q3</f>
        <v>あすなろFC</v>
      </c>
      <c r="O3" s="88"/>
      <c r="P3" s="88"/>
      <c r="Q3" s="89"/>
      <c r="R3" s="5" t="s">
        <v>88</v>
      </c>
      <c r="S3" s="87" t="str">
        <f>'１次予選'!S3:V3</f>
        <v>仙台中田</v>
      </c>
      <c r="T3" s="88"/>
      <c r="U3" s="88"/>
      <c r="V3" s="89"/>
      <c r="W3" s="5" t="s">
        <v>93</v>
      </c>
      <c r="X3" s="87" t="str">
        <f>'１次予選'!X3:AA3</f>
        <v>岩　切</v>
      </c>
      <c r="Y3" s="88"/>
      <c r="Z3" s="88"/>
      <c r="AA3" s="89"/>
      <c r="AB3" s="5" t="s">
        <v>98</v>
      </c>
      <c r="AC3" s="87" t="str">
        <f>'１次予選'!AC3:AF3</f>
        <v>コパFC</v>
      </c>
      <c r="AD3" s="88"/>
      <c r="AE3" s="88"/>
      <c r="AF3" s="89"/>
      <c r="AG3" s="5" t="s">
        <v>103</v>
      </c>
      <c r="AH3" s="87" t="str">
        <f>'１次予選'!AH3:AK3</f>
        <v>北中山FC</v>
      </c>
      <c r="AI3" s="88"/>
      <c r="AJ3" s="88"/>
      <c r="AK3" s="89"/>
      <c r="AL3" s="5" t="s">
        <v>104</v>
      </c>
      <c r="AM3" s="87" t="str">
        <f>'１次予選'!AM3:AP3</f>
        <v>エスペランサ</v>
      </c>
      <c r="AN3" s="88"/>
      <c r="AO3" s="88"/>
      <c r="AP3" s="89"/>
    </row>
    <row r="4" spans="3:42" s="2" customFormat="1" ht="18.75" customHeight="1">
      <c r="C4" s="5" t="s">
        <v>2</v>
      </c>
      <c r="D4" s="87" t="str">
        <f>'１次予選'!D4:G4</f>
        <v>泉向陽台</v>
      </c>
      <c r="E4" s="88"/>
      <c r="F4" s="88"/>
      <c r="G4" s="89"/>
      <c r="H4" s="5" t="s">
        <v>79</v>
      </c>
      <c r="I4" s="87" t="str">
        <f>'１次予選'!I4:L4</f>
        <v>塩釜FC</v>
      </c>
      <c r="J4" s="88"/>
      <c r="K4" s="88"/>
      <c r="L4" s="89"/>
      <c r="M4" s="5" t="s">
        <v>84</v>
      </c>
      <c r="N4" s="87" t="str">
        <f>'１次予選'!N4:Q4</f>
        <v>石巻FC</v>
      </c>
      <c r="O4" s="88"/>
      <c r="P4" s="88"/>
      <c r="Q4" s="89"/>
      <c r="R4" s="5" t="s">
        <v>89</v>
      </c>
      <c r="S4" s="87" t="str">
        <f>'１次予選'!S4:V4</f>
        <v>高　砂</v>
      </c>
      <c r="T4" s="88"/>
      <c r="U4" s="88"/>
      <c r="V4" s="89"/>
      <c r="W4" s="5" t="s">
        <v>94</v>
      </c>
      <c r="X4" s="87" t="str">
        <f>'１次予選'!X4:AA4</f>
        <v>おきの</v>
      </c>
      <c r="Y4" s="88"/>
      <c r="Z4" s="88"/>
      <c r="AA4" s="89"/>
      <c r="AB4" s="5" t="s">
        <v>99</v>
      </c>
      <c r="AC4" s="87" t="str">
        <f>'１次予選'!AC4:AF4</f>
        <v>古　川</v>
      </c>
      <c r="AD4" s="88"/>
      <c r="AE4" s="88"/>
      <c r="AF4" s="89"/>
      <c r="AG4" s="5" t="s">
        <v>11</v>
      </c>
      <c r="AH4" s="87" t="str">
        <f>'１次予選'!AH4:AK4</f>
        <v>大野田</v>
      </c>
      <c r="AI4" s="88"/>
      <c r="AJ4" s="88"/>
      <c r="AK4" s="89"/>
      <c r="AL4" s="5" t="s">
        <v>15</v>
      </c>
      <c r="AM4" s="87" t="str">
        <f>'１次予選'!AM4:AP4</f>
        <v>岩沼西</v>
      </c>
      <c r="AN4" s="88"/>
      <c r="AO4" s="88"/>
      <c r="AP4" s="89"/>
    </row>
    <row r="5" spans="3:42" s="2" customFormat="1" ht="18.75" customHeight="1">
      <c r="C5" s="5" t="s">
        <v>3</v>
      </c>
      <c r="D5" s="87" t="str">
        <f>'１次予選'!D5:G5</f>
        <v>愛　子</v>
      </c>
      <c r="E5" s="88"/>
      <c r="F5" s="88"/>
      <c r="G5" s="89"/>
      <c r="H5" s="5" t="s">
        <v>80</v>
      </c>
      <c r="I5" s="87" t="str">
        <f>'１次予選'!I5:L5</f>
        <v>白　石</v>
      </c>
      <c r="J5" s="88"/>
      <c r="K5" s="88"/>
      <c r="L5" s="89"/>
      <c r="M5" s="5" t="s">
        <v>85</v>
      </c>
      <c r="N5" s="87" t="str">
        <f>'１次予選'!N5:Q5</f>
        <v>FC.大谷</v>
      </c>
      <c r="O5" s="88"/>
      <c r="P5" s="88"/>
      <c r="Q5" s="89"/>
      <c r="R5" s="5" t="s">
        <v>90</v>
      </c>
      <c r="S5" s="87" t="str">
        <f>'１次予選'!S5:V5</f>
        <v>コバルトーレ</v>
      </c>
      <c r="T5" s="88"/>
      <c r="U5" s="88"/>
      <c r="V5" s="89"/>
      <c r="W5" s="5" t="s">
        <v>95</v>
      </c>
      <c r="X5" s="87" t="str">
        <f>'１次予選'!X5:AA5</f>
        <v>船迫FC</v>
      </c>
      <c r="Y5" s="88"/>
      <c r="Z5" s="88"/>
      <c r="AA5" s="89"/>
      <c r="AB5" s="5" t="s">
        <v>100</v>
      </c>
      <c r="AC5" s="87" t="str">
        <f>'１次予選'!AC5:AF5</f>
        <v>鹿折FC</v>
      </c>
      <c r="AD5" s="88"/>
      <c r="AE5" s="88"/>
      <c r="AF5" s="89"/>
      <c r="AG5" s="5" t="s">
        <v>12</v>
      </c>
      <c r="AH5" s="87" t="str">
        <f>'１次予選'!AH5:AK5</f>
        <v>ＹＭＣＡ</v>
      </c>
      <c r="AI5" s="88"/>
      <c r="AJ5" s="88"/>
      <c r="AK5" s="89"/>
      <c r="AL5" s="5" t="s">
        <v>16</v>
      </c>
      <c r="AM5" s="87" t="str">
        <f>'１次予選'!AM5:AP5</f>
        <v>なかのFC</v>
      </c>
      <c r="AN5" s="88"/>
      <c r="AO5" s="88"/>
      <c r="AP5" s="89"/>
    </row>
    <row r="6" spans="3:42" s="2" customFormat="1" ht="18.75" customHeight="1">
      <c r="C6" s="5" t="s">
        <v>4</v>
      </c>
      <c r="D6" s="87" t="str">
        <f>'１次予選'!D6:G6</f>
        <v>ＦＣ.加美</v>
      </c>
      <c r="E6" s="88"/>
      <c r="F6" s="88"/>
      <c r="G6" s="89"/>
      <c r="H6" s="5" t="s">
        <v>81</v>
      </c>
      <c r="I6" s="87" t="str">
        <f>'１次予選'!I6:L6</f>
        <v>マリソル</v>
      </c>
      <c r="J6" s="88"/>
      <c r="K6" s="88"/>
      <c r="L6" s="89"/>
      <c r="M6" s="5" t="s">
        <v>86</v>
      </c>
      <c r="N6" s="87" t="str">
        <f>'１次予選'!N6:Q6</f>
        <v>袋　原</v>
      </c>
      <c r="O6" s="88"/>
      <c r="P6" s="88"/>
      <c r="Q6" s="89"/>
      <c r="R6" s="5" t="s">
        <v>91</v>
      </c>
      <c r="S6" s="87" t="str">
        <f>'１次予選'!S6:V6</f>
        <v>メッセ宮城</v>
      </c>
      <c r="T6" s="88"/>
      <c r="U6" s="88"/>
      <c r="V6" s="89"/>
      <c r="W6" s="5" t="s">
        <v>96</v>
      </c>
      <c r="X6" s="87" t="str">
        <f>'１次予選'!X6:AA6</f>
        <v>Ｓ・ＫＳＣ</v>
      </c>
      <c r="Y6" s="88"/>
      <c r="Z6" s="88"/>
      <c r="AA6" s="89"/>
      <c r="AB6" s="5" t="s">
        <v>101</v>
      </c>
      <c r="AC6" s="87" t="str">
        <f>'１次予選'!AC6:AF6</f>
        <v>FC.アルコ</v>
      </c>
      <c r="AD6" s="88"/>
      <c r="AE6" s="88"/>
      <c r="AF6" s="89"/>
      <c r="AG6" s="5" t="s">
        <v>13</v>
      </c>
      <c r="AH6" s="87" t="str">
        <f>'１次予選'!AH6:AK6</f>
        <v>ブログレッソ</v>
      </c>
      <c r="AI6" s="88"/>
      <c r="AJ6" s="88"/>
      <c r="AK6" s="89"/>
      <c r="AL6" s="5" t="s">
        <v>17</v>
      </c>
      <c r="AM6" s="87" t="str">
        <f>'１次予選'!AM6:AP6</f>
        <v>吉成W</v>
      </c>
      <c r="AN6" s="88"/>
      <c r="AO6" s="88"/>
      <c r="AP6" s="89"/>
    </row>
    <row r="7" spans="3:42" s="2" customFormat="1" ht="18.75" customHeight="1">
      <c r="C7" s="5" t="s">
        <v>5</v>
      </c>
      <c r="D7" s="87" t="str">
        <f>'１次予選'!D7:G7</f>
        <v>多賀城FC</v>
      </c>
      <c r="E7" s="88"/>
      <c r="F7" s="88"/>
      <c r="G7" s="89"/>
      <c r="H7" s="5" t="s">
        <v>82</v>
      </c>
      <c r="I7" s="87" t="str">
        <f>'１次予選'!I7:L7</f>
        <v>Valen</v>
      </c>
      <c r="J7" s="88"/>
      <c r="K7" s="88"/>
      <c r="L7" s="89"/>
      <c r="M7" s="5" t="s">
        <v>87</v>
      </c>
      <c r="N7" s="87" t="str">
        <f>'１次予選'!N7:Q7</f>
        <v>FC.セレスタ</v>
      </c>
      <c r="O7" s="88"/>
      <c r="P7" s="88"/>
      <c r="Q7" s="89"/>
      <c r="R7" s="5" t="s">
        <v>92</v>
      </c>
      <c r="S7" s="87" t="str">
        <f>'１次予選'!S7:V7</f>
        <v>F・中山</v>
      </c>
      <c r="T7" s="88"/>
      <c r="U7" s="88"/>
      <c r="V7" s="89"/>
      <c r="W7" s="5" t="s">
        <v>97</v>
      </c>
      <c r="X7" s="87" t="str">
        <f>'１次予選'!X7:AA7</f>
        <v>LIBERTA</v>
      </c>
      <c r="Y7" s="88"/>
      <c r="Z7" s="88"/>
      <c r="AA7" s="89"/>
      <c r="AB7" s="5" t="s">
        <v>102</v>
      </c>
      <c r="AC7" s="87" t="str">
        <f>'１次予選'!AC7:AF7</f>
        <v>増田FC</v>
      </c>
      <c r="AD7" s="88"/>
      <c r="AE7" s="88"/>
      <c r="AF7" s="89"/>
      <c r="AG7" s="5" t="s">
        <v>14</v>
      </c>
      <c r="AH7" s="87" t="str">
        <f>'１次予選'!AH7:AK7</f>
        <v>東　六</v>
      </c>
      <c r="AI7" s="88"/>
      <c r="AJ7" s="88"/>
      <c r="AK7" s="89"/>
      <c r="AL7" s="5" t="s">
        <v>18</v>
      </c>
      <c r="AM7" s="87" t="str">
        <f>'１次予選'!AM7:AP7</f>
        <v>七ヶ浜</v>
      </c>
      <c r="AN7" s="88"/>
      <c r="AO7" s="88"/>
      <c r="AP7" s="89"/>
    </row>
    <row r="8" spans="3:42" s="2" customFormat="1" ht="18.75" customHeight="1">
      <c r="C8" s="5" t="s">
        <v>107</v>
      </c>
      <c r="D8" s="87" t="str">
        <f>'１次予選'!D8:G8</f>
        <v>ラセルバロイ</v>
      </c>
      <c r="E8" s="88"/>
      <c r="F8" s="88"/>
      <c r="G8" s="89"/>
      <c r="H8" s="5" t="s">
        <v>109</v>
      </c>
      <c r="I8" s="87" t="str">
        <f>'１次予選'!I8:L8</f>
        <v>八本松</v>
      </c>
      <c r="J8" s="88"/>
      <c r="K8" s="88"/>
      <c r="L8" s="89"/>
      <c r="M8" s="5" t="s">
        <v>111</v>
      </c>
      <c r="N8" s="87" t="str">
        <f>'１次予選'!N8:Q8</f>
        <v>荒浜FC</v>
      </c>
      <c r="O8" s="88"/>
      <c r="P8" s="88"/>
      <c r="Q8" s="89"/>
      <c r="R8" s="5" t="s">
        <v>113</v>
      </c>
      <c r="S8" s="87" t="str">
        <f>'１次予選'!S8:V8</f>
        <v>アバンSC</v>
      </c>
      <c r="T8" s="88"/>
      <c r="U8" s="88"/>
      <c r="V8" s="89"/>
      <c r="W8" s="5" t="s">
        <v>115</v>
      </c>
      <c r="X8" s="87" t="str">
        <f>'１次予選'!X8:AA8</f>
        <v>美田園</v>
      </c>
      <c r="Y8" s="88"/>
      <c r="Z8" s="88"/>
      <c r="AA8" s="89"/>
      <c r="AB8" s="5" t="s">
        <v>117</v>
      </c>
      <c r="AC8" s="87" t="str">
        <f>'１次予選'!AC8:AF8</f>
        <v>鹿野FC</v>
      </c>
      <c r="AD8" s="88"/>
      <c r="AE8" s="88"/>
      <c r="AF8" s="89"/>
      <c r="AG8" s="5" t="s">
        <v>119</v>
      </c>
      <c r="AH8" s="87" t="str">
        <f>'１次予選'!AH8:AK8</f>
        <v>北仙台</v>
      </c>
      <c r="AI8" s="88"/>
      <c r="AJ8" s="88"/>
      <c r="AK8" s="89"/>
      <c r="AL8" s="5" t="s">
        <v>121</v>
      </c>
      <c r="AM8" s="87" t="str">
        <f>'１次予選'!AM8:AP8</f>
        <v>ジュニオール</v>
      </c>
      <c r="AN8" s="88"/>
      <c r="AO8" s="88"/>
      <c r="AP8" s="89"/>
    </row>
    <row r="9" spans="3:42" s="2" customFormat="1" ht="18.75" customHeight="1">
      <c r="C9" s="5" t="s">
        <v>108</v>
      </c>
      <c r="D9" s="87" t="str">
        <f>'１次予選'!D9:G9</f>
        <v>NANGO</v>
      </c>
      <c r="E9" s="88"/>
      <c r="F9" s="88"/>
      <c r="G9" s="89"/>
      <c r="H9" s="5" t="s">
        <v>110</v>
      </c>
      <c r="I9" s="87" t="str">
        <f>'１次予選'!I9:L9</f>
        <v>古川杉の子</v>
      </c>
      <c r="J9" s="88"/>
      <c r="K9" s="88"/>
      <c r="L9" s="89"/>
      <c r="M9" s="5" t="s">
        <v>112</v>
      </c>
      <c r="N9" s="87" t="str">
        <f>'１次予選'!N9:Q9</f>
        <v>青　山</v>
      </c>
      <c r="O9" s="88"/>
      <c r="P9" s="88"/>
      <c r="Q9" s="89"/>
      <c r="R9" s="5" t="s">
        <v>114</v>
      </c>
      <c r="S9" s="87" t="str">
        <f>'１次予選'!S9:V9</f>
        <v>館　腰</v>
      </c>
      <c r="T9" s="88"/>
      <c r="U9" s="88"/>
      <c r="V9" s="89"/>
      <c r="W9" s="5" t="s">
        <v>116</v>
      </c>
      <c r="X9" s="87" t="str">
        <f>'１次予選'!X9:AA9</f>
        <v>ベガルタ</v>
      </c>
      <c r="Y9" s="88"/>
      <c r="Z9" s="88"/>
      <c r="AA9" s="89"/>
      <c r="AB9" s="5" t="s">
        <v>118</v>
      </c>
      <c r="AC9" s="87" t="str">
        <f>'１次予選'!AC9:AF9</f>
        <v>将　監</v>
      </c>
      <c r="AD9" s="88"/>
      <c r="AE9" s="88"/>
      <c r="AF9" s="89"/>
      <c r="AG9" s="5" t="s">
        <v>120</v>
      </c>
      <c r="AH9" s="87" t="str">
        <f>'１次予選'!AH9:AK9</f>
        <v>蛇田FC</v>
      </c>
      <c r="AI9" s="88"/>
      <c r="AJ9" s="88"/>
      <c r="AK9" s="89"/>
      <c r="AL9" s="5" t="s">
        <v>122</v>
      </c>
      <c r="AM9" s="87" t="str">
        <f>'１次予選'!AM9:AP9</f>
        <v>小牛田FC</v>
      </c>
      <c r="AN9" s="88"/>
      <c r="AO9" s="88"/>
      <c r="AP9" s="89"/>
    </row>
    <row r="10" spans="3:18" s="2" customFormat="1" ht="29.25" customHeight="1">
      <c r="C10" s="3" t="s">
        <v>8</v>
      </c>
      <c r="D10" s="4" t="s">
        <v>336</v>
      </c>
      <c r="R10" s="10" t="s">
        <v>123</v>
      </c>
    </row>
    <row r="11" spans="1:42" s="2" customFormat="1" ht="15.75" customHeight="1">
      <c r="A11" s="73" t="s">
        <v>10</v>
      </c>
      <c r="B11" s="5" t="s">
        <v>9</v>
      </c>
      <c r="C11" s="73" t="s">
        <v>330</v>
      </c>
      <c r="D11" s="73"/>
      <c r="E11" s="73"/>
      <c r="F11" s="73"/>
      <c r="G11" s="73"/>
      <c r="H11" s="73" t="s">
        <v>287</v>
      </c>
      <c r="I11" s="73"/>
      <c r="J11" s="73"/>
      <c r="K11" s="73"/>
      <c r="L11" s="73"/>
      <c r="M11" s="73" t="s">
        <v>288</v>
      </c>
      <c r="N11" s="73"/>
      <c r="O11" s="73"/>
      <c r="P11" s="73"/>
      <c r="Q11" s="73"/>
      <c r="R11" s="73" t="s">
        <v>289</v>
      </c>
      <c r="S11" s="73"/>
      <c r="T11" s="73"/>
      <c r="U11" s="73"/>
      <c r="V11" s="73"/>
      <c r="W11" s="73" t="s">
        <v>291</v>
      </c>
      <c r="X11" s="73"/>
      <c r="Y11" s="73"/>
      <c r="Z11" s="73"/>
      <c r="AA11" s="73"/>
      <c r="AB11" s="73" t="s">
        <v>292</v>
      </c>
      <c r="AC11" s="73"/>
      <c r="AD11" s="73"/>
      <c r="AE11" s="73"/>
      <c r="AF11" s="73"/>
      <c r="AG11" s="73" t="s">
        <v>294</v>
      </c>
      <c r="AH11" s="73"/>
      <c r="AI11" s="73"/>
      <c r="AJ11" s="73"/>
      <c r="AK11" s="73"/>
      <c r="AL11" s="73" t="s">
        <v>331</v>
      </c>
      <c r="AM11" s="73"/>
      <c r="AN11" s="73"/>
      <c r="AO11" s="73"/>
      <c r="AP11" s="73"/>
    </row>
    <row r="12" spans="1:42" s="2" customFormat="1" ht="15.75" customHeight="1">
      <c r="A12" s="73"/>
      <c r="B12" s="5" t="s">
        <v>6</v>
      </c>
      <c r="C12" s="73" t="s">
        <v>232</v>
      </c>
      <c r="D12" s="73"/>
      <c r="E12" s="73"/>
      <c r="F12" s="73"/>
      <c r="G12" s="73"/>
      <c r="H12" s="73" t="s">
        <v>233</v>
      </c>
      <c r="I12" s="73"/>
      <c r="J12" s="73"/>
      <c r="K12" s="73"/>
      <c r="L12" s="73"/>
      <c r="M12" s="73" t="s">
        <v>234</v>
      </c>
      <c r="N12" s="73"/>
      <c r="O12" s="73"/>
      <c r="P12" s="73"/>
      <c r="Q12" s="73"/>
      <c r="R12" s="73" t="s">
        <v>235</v>
      </c>
      <c r="S12" s="73"/>
      <c r="T12" s="73"/>
      <c r="U12" s="73"/>
      <c r="V12" s="73"/>
      <c r="W12" s="73" t="s">
        <v>290</v>
      </c>
      <c r="X12" s="73"/>
      <c r="Y12" s="73"/>
      <c r="Z12" s="73"/>
      <c r="AA12" s="73"/>
      <c r="AB12" s="73" t="s">
        <v>293</v>
      </c>
      <c r="AC12" s="73"/>
      <c r="AD12" s="73"/>
      <c r="AE12" s="73"/>
      <c r="AF12" s="73"/>
      <c r="AG12" s="73" t="s">
        <v>281</v>
      </c>
      <c r="AH12" s="73"/>
      <c r="AI12" s="73"/>
      <c r="AJ12" s="73"/>
      <c r="AK12" s="73"/>
      <c r="AL12" s="73" t="s">
        <v>233</v>
      </c>
      <c r="AM12" s="73"/>
      <c r="AN12" s="73"/>
      <c r="AO12" s="73"/>
      <c r="AP12" s="73"/>
    </row>
    <row r="13" spans="1:42" s="2" customFormat="1" ht="15.75" customHeight="1">
      <c r="A13" s="73">
        <v>1</v>
      </c>
      <c r="B13" s="62">
        <v>0.375</v>
      </c>
      <c r="C13" s="74" t="s">
        <v>157</v>
      </c>
      <c r="D13" s="75"/>
      <c r="E13" s="70">
        <v>0.3611111111111111</v>
      </c>
      <c r="F13" s="75" t="s">
        <v>142</v>
      </c>
      <c r="G13" s="82"/>
      <c r="H13" s="97" t="s">
        <v>158</v>
      </c>
      <c r="I13" s="98"/>
      <c r="J13" s="99">
        <v>0.3611111111111111</v>
      </c>
      <c r="K13" s="98" t="s">
        <v>144</v>
      </c>
      <c r="L13" s="100"/>
      <c r="M13" s="74" t="s">
        <v>159</v>
      </c>
      <c r="N13" s="75"/>
      <c r="O13" s="32"/>
      <c r="P13" s="75" t="s">
        <v>146</v>
      </c>
      <c r="Q13" s="82"/>
      <c r="R13" s="74" t="s">
        <v>160</v>
      </c>
      <c r="S13" s="75"/>
      <c r="T13" s="32"/>
      <c r="U13" s="75" t="s">
        <v>148</v>
      </c>
      <c r="V13" s="82"/>
      <c r="W13" s="74" t="s">
        <v>161</v>
      </c>
      <c r="X13" s="75"/>
      <c r="Y13" s="32"/>
      <c r="Z13" s="75" t="s">
        <v>150</v>
      </c>
      <c r="AA13" s="82"/>
      <c r="AB13" s="74" t="s">
        <v>162</v>
      </c>
      <c r="AC13" s="75"/>
      <c r="AD13" s="32"/>
      <c r="AE13" s="75" t="s">
        <v>152</v>
      </c>
      <c r="AF13" s="82"/>
      <c r="AG13" s="74" t="s">
        <v>163</v>
      </c>
      <c r="AH13" s="75"/>
      <c r="AI13" s="32"/>
      <c r="AJ13" s="75" t="s">
        <v>154</v>
      </c>
      <c r="AK13" s="82"/>
      <c r="AL13" s="74" t="s">
        <v>183</v>
      </c>
      <c r="AM13" s="75"/>
      <c r="AN13" s="70">
        <v>0.3611111111111111</v>
      </c>
      <c r="AO13" s="75" t="s">
        <v>173</v>
      </c>
      <c r="AP13" s="82"/>
    </row>
    <row r="14" spans="1:42" s="2" customFormat="1" ht="15.75" customHeight="1">
      <c r="A14" s="73"/>
      <c r="B14" s="63" t="s">
        <v>206</v>
      </c>
      <c r="C14" s="76" t="str">
        <f>D8</f>
        <v>ラセルバロイ</v>
      </c>
      <c r="D14" s="84"/>
      <c r="E14" s="26" t="s">
        <v>0</v>
      </c>
      <c r="F14" s="77" t="str">
        <f>D9</f>
        <v>NANGO</v>
      </c>
      <c r="G14" s="85"/>
      <c r="H14" s="101" t="str">
        <f>I8</f>
        <v>八本松</v>
      </c>
      <c r="I14" s="109"/>
      <c r="J14" s="103" t="s">
        <v>0</v>
      </c>
      <c r="K14" s="102" t="str">
        <f>I9</f>
        <v>古川杉の子</v>
      </c>
      <c r="L14" s="110"/>
      <c r="M14" s="76" t="str">
        <f>N8</f>
        <v>荒浜FC</v>
      </c>
      <c r="N14" s="84"/>
      <c r="O14" s="26" t="s">
        <v>0</v>
      </c>
      <c r="P14" s="77" t="str">
        <f>N9</f>
        <v>青　山</v>
      </c>
      <c r="Q14" s="85"/>
      <c r="R14" s="76" t="str">
        <f>S8</f>
        <v>アバンSC</v>
      </c>
      <c r="S14" s="84"/>
      <c r="T14" s="26" t="s">
        <v>0</v>
      </c>
      <c r="U14" s="77" t="str">
        <f>S9</f>
        <v>館　腰</v>
      </c>
      <c r="V14" s="85"/>
      <c r="W14" s="76" t="str">
        <f>X8</f>
        <v>美田園</v>
      </c>
      <c r="X14" s="84"/>
      <c r="Y14" s="26" t="s">
        <v>0</v>
      </c>
      <c r="Z14" s="77" t="str">
        <f>X9</f>
        <v>ベガルタ</v>
      </c>
      <c r="AA14" s="85"/>
      <c r="AB14" s="76" t="str">
        <f>AC8</f>
        <v>鹿野FC</v>
      </c>
      <c r="AC14" s="84"/>
      <c r="AD14" s="26" t="s">
        <v>0</v>
      </c>
      <c r="AE14" s="77" t="str">
        <f>AC9</f>
        <v>将　監</v>
      </c>
      <c r="AF14" s="85"/>
      <c r="AG14" s="76" t="str">
        <f>AH8</f>
        <v>北仙台</v>
      </c>
      <c r="AH14" s="84"/>
      <c r="AI14" s="26" t="s">
        <v>0</v>
      </c>
      <c r="AJ14" s="77" t="str">
        <f>AH9</f>
        <v>蛇田FC</v>
      </c>
      <c r="AK14" s="85"/>
      <c r="AL14" s="76" t="str">
        <f>AM8</f>
        <v>ジュニオール</v>
      </c>
      <c r="AM14" s="84"/>
      <c r="AN14" s="26" t="s">
        <v>0</v>
      </c>
      <c r="AO14" s="77" t="str">
        <f>AM9</f>
        <v>小牛田FC</v>
      </c>
      <c r="AP14" s="85"/>
    </row>
    <row r="15" spans="1:42" s="2" customFormat="1" ht="15.75" customHeight="1">
      <c r="A15" s="73"/>
      <c r="B15" s="39" t="s">
        <v>221</v>
      </c>
      <c r="C15" s="78"/>
      <c r="D15" s="83"/>
      <c r="E15" s="30"/>
      <c r="F15" s="79"/>
      <c r="G15" s="90"/>
      <c r="H15" s="105"/>
      <c r="I15" s="111"/>
      <c r="J15" s="107"/>
      <c r="K15" s="106"/>
      <c r="L15" s="112"/>
      <c r="M15" s="78"/>
      <c r="N15" s="83"/>
      <c r="O15" s="30"/>
      <c r="P15" s="79"/>
      <c r="Q15" s="90"/>
      <c r="R15" s="78"/>
      <c r="S15" s="83"/>
      <c r="T15" s="30"/>
      <c r="U15" s="79"/>
      <c r="V15" s="90"/>
      <c r="W15" s="78"/>
      <c r="X15" s="83"/>
      <c r="Y15" s="30"/>
      <c r="Z15" s="79"/>
      <c r="AA15" s="90"/>
      <c r="AB15" s="78"/>
      <c r="AC15" s="83"/>
      <c r="AD15" s="30"/>
      <c r="AE15" s="79"/>
      <c r="AF15" s="90"/>
      <c r="AG15" s="78"/>
      <c r="AH15" s="83"/>
      <c r="AI15" s="30"/>
      <c r="AJ15" s="79"/>
      <c r="AK15" s="90"/>
      <c r="AL15" s="78"/>
      <c r="AM15" s="83"/>
      <c r="AN15" s="30"/>
      <c r="AO15" s="79"/>
      <c r="AP15" s="90"/>
    </row>
    <row r="16" spans="1:42" s="2" customFormat="1" ht="15.75" customHeight="1">
      <c r="A16" s="73">
        <v>2</v>
      </c>
      <c r="B16" s="62">
        <v>0.4166666666666667</v>
      </c>
      <c r="C16" s="74" t="s">
        <v>165</v>
      </c>
      <c r="D16" s="75"/>
      <c r="E16" s="70">
        <v>0.3958333333333333</v>
      </c>
      <c r="F16" s="75" t="s">
        <v>126</v>
      </c>
      <c r="G16" s="82"/>
      <c r="H16" s="74" t="s">
        <v>184</v>
      </c>
      <c r="I16" s="75"/>
      <c r="J16" s="70">
        <v>0.3958333333333333</v>
      </c>
      <c r="K16" s="75" t="s">
        <v>128</v>
      </c>
      <c r="L16" s="82"/>
      <c r="M16" s="74" t="s">
        <v>167</v>
      </c>
      <c r="N16" s="75"/>
      <c r="O16" s="32"/>
      <c r="P16" s="75" t="s">
        <v>130</v>
      </c>
      <c r="Q16" s="82"/>
      <c r="R16" s="74" t="s">
        <v>168</v>
      </c>
      <c r="S16" s="75"/>
      <c r="T16" s="32"/>
      <c r="U16" s="75" t="s">
        <v>132</v>
      </c>
      <c r="V16" s="82"/>
      <c r="W16" s="74" t="s">
        <v>169</v>
      </c>
      <c r="X16" s="75"/>
      <c r="Y16" s="32"/>
      <c r="Z16" s="75" t="s">
        <v>134</v>
      </c>
      <c r="AA16" s="82"/>
      <c r="AB16" s="74" t="s">
        <v>185</v>
      </c>
      <c r="AC16" s="75"/>
      <c r="AD16" s="32"/>
      <c r="AE16" s="75" t="s">
        <v>136</v>
      </c>
      <c r="AF16" s="82"/>
      <c r="AG16" s="74" t="s">
        <v>171</v>
      </c>
      <c r="AH16" s="75"/>
      <c r="AI16" s="32"/>
      <c r="AJ16" s="75" t="s">
        <v>138</v>
      </c>
      <c r="AK16" s="82"/>
      <c r="AL16" s="74" t="s">
        <v>172</v>
      </c>
      <c r="AM16" s="75"/>
      <c r="AN16" s="70">
        <v>0.3958333333333333</v>
      </c>
      <c r="AO16" s="75" t="s">
        <v>140</v>
      </c>
      <c r="AP16" s="82"/>
    </row>
    <row r="17" spans="1:42" s="2" customFormat="1" ht="15.75" customHeight="1">
      <c r="A17" s="73"/>
      <c r="B17" s="63" t="s">
        <v>206</v>
      </c>
      <c r="C17" s="76" t="str">
        <f>D3</f>
        <v>アンティゴ</v>
      </c>
      <c r="D17" s="77"/>
      <c r="E17" s="26" t="s">
        <v>0</v>
      </c>
      <c r="F17" s="77" t="str">
        <f>D7</f>
        <v>多賀城FC</v>
      </c>
      <c r="G17" s="81"/>
      <c r="H17" s="76" t="str">
        <f>I3</f>
        <v>富ケ丘</v>
      </c>
      <c r="I17" s="77"/>
      <c r="J17" s="26" t="s">
        <v>0</v>
      </c>
      <c r="K17" s="77" t="str">
        <f>I7</f>
        <v>Valen</v>
      </c>
      <c r="L17" s="81"/>
      <c r="M17" s="76" t="str">
        <f>N3</f>
        <v>あすなろFC</v>
      </c>
      <c r="N17" s="77"/>
      <c r="O17" s="26" t="s">
        <v>0</v>
      </c>
      <c r="P17" s="77" t="str">
        <f>N7</f>
        <v>FC.セレスタ</v>
      </c>
      <c r="Q17" s="81"/>
      <c r="R17" s="76" t="str">
        <f>S3</f>
        <v>仙台中田</v>
      </c>
      <c r="S17" s="77"/>
      <c r="T17" s="26" t="s">
        <v>0</v>
      </c>
      <c r="U17" s="77" t="str">
        <f>S7</f>
        <v>F・中山</v>
      </c>
      <c r="V17" s="81"/>
      <c r="W17" s="76" t="str">
        <f>X3</f>
        <v>岩　切</v>
      </c>
      <c r="X17" s="77"/>
      <c r="Y17" s="26" t="s">
        <v>0</v>
      </c>
      <c r="Z17" s="77" t="str">
        <f>X7</f>
        <v>LIBERTA</v>
      </c>
      <c r="AA17" s="81"/>
      <c r="AB17" s="76" t="str">
        <f>AC3</f>
        <v>コパFC</v>
      </c>
      <c r="AC17" s="77"/>
      <c r="AD17" s="26" t="s">
        <v>0</v>
      </c>
      <c r="AE17" s="77" t="str">
        <f>AC7</f>
        <v>増田FC</v>
      </c>
      <c r="AF17" s="81"/>
      <c r="AG17" s="76" t="str">
        <f>AH3</f>
        <v>北中山FC</v>
      </c>
      <c r="AH17" s="77"/>
      <c r="AI17" s="26" t="s">
        <v>0</v>
      </c>
      <c r="AJ17" s="77" t="str">
        <f>AH7</f>
        <v>東　六</v>
      </c>
      <c r="AK17" s="81"/>
      <c r="AL17" s="76" t="str">
        <f>AM3</f>
        <v>エスペランサ</v>
      </c>
      <c r="AM17" s="77"/>
      <c r="AN17" s="26" t="s">
        <v>0</v>
      </c>
      <c r="AO17" s="77" t="str">
        <f>AM7</f>
        <v>七ヶ浜</v>
      </c>
      <c r="AP17" s="81"/>
    </row>
    <row r="18" spans="1:42" s="2" customFormat="1" ht="15.75" customHeight="1">
      <c r="A18" s="73"/>
      <c r="B18" s="39" t="s">
        <v>222</v>
      </c>
      <c r="C18" s="78"/>
      <c r="D18" s="79"/>
      <c r="E18" s="30"/>
      <c r="F18" s="79"/>
      <c r="G18" s="80"/>
      <c r="H18" s="78"/>
      <c r="I18" s="79"/>
      <c r="J18" s="30"/>
      <c r="K18" s="79"/>
      <c r="L18" s="80"/>
      <c r="M18" s="78"/>
      <c r="N18" s="79"/>
      <c r="O18" s="30"/>
      <c r="P18" s="79"/>
      <c r="Q18" s="80"/>
      <c r="R18" s="78"/>
      <c r="S18" s="79"/>
      <c r="T18" s="30"/>
      <c r="U18" s="79"/>
      <c r="V18" s="80"/>
      <c r="W18" s="78"/>
      <c r="X18" s="79"/>
      <c r="Y18" s="30"/>
      <c r="Z18" s="79"/>
      <c r="AA18" s="80"/>
      <c r="AB18" s="78"/>
      <c r="AC18" s="79"/>
      <c r="AD18" s="30"/>
      <c r="AE18" s="79"/>
      <c r="AF18" s="80"/>
      <c r="AG18" s="78"/>
      <c r="AH18" s="79"/>
      <c r="AI18" s="30"/>
      <c r="AJ18" s="79"/>
      <c r="AK18" s="80"/>
      <c r="AL18" s="78"/>
      <c r="AM18" s="79"/>
      <c r="AN18" s="30"/>
      <c r="AO18" s="79"/>
      <c r="AP18" s="80"/>
    </row>
    <row r="19" spans="1:42" s="2" customFormat="1" ht="15.75" customHeight="1">
      <c r="A19" s="73">
        <v>3</v>
      </c>
      <c r="B19" s="62">
        <v>0.4583333333333333</v>
      </c>
      <c r="C19" s="74" t="s">
        <v>125</v>
      </c>
      <c r="D19" s="75"/>
      <c r="E19" s="70">
        <v>0.4305555555555556</v>
      </c>
      <c r="F19" s="75" t="s">
        <v>142</v>
      </c>
      <c r="G19" s="82"/>
      <c r="H19" s="74" t="s">
        <v>127</v>
      </c>
      <c r="I19" s="75"/>
      <c r="J19" s="70">
        <v>0.4305555555555556</v>
      </c>
      <c r="K19" s="75" t="s">
        <v>144</v>
      </c>
      <c r="L19" s="82"/>
      <c r="M19" s="74" t="s">
        <v>129</v>
      </c>
      <c r="N19" s="75"/>
      <c r="O19" s="32"/>
      <c r="P19" s="75" t="s">
        <v>146</v>
      </c>
      <c r="Q19" s="82"/>
      <c r="R19" s="74" t="s">
        <v>131</v>
      </c>
      <c r="S19" s="75"/>
      <c r="T19" s="32"/>
      <c r="U19" s="75" t="s">
        <v>148</v>
      </c>
      <c r="V19" s="82"/>
      <c r="W19" s="74" t="s">
        <v>133</v>
      </c>
      <c r="X19" s="75"/>
      <c r="Y19" s="32"/>
      <c r="Z19" s="75" t="s">
        <v>150</v>
      </c>
      <c r="AA19" s="82"/>
      <c r="AB19" s="97" t="s">
        <v>135</v>
      </c>
      <c r="AC19" s="98"/>
      <c r="AD19" s="113"/>
      <c r="AE19" s="98" t="s">
        <v>152</v>
      </c>
      <c r="AF19" s="100"/>
      <c r="AG19" s="74" t="s">
        <v>137</v>
      </c>
      <c r="AH19" s="75"/>
      <c r="AI19" s="32"/>
      <c r="AJ19" s="75" t="s">
        <v>154</v>
      </c>
      <c r="AK19" s="82"/>
      <c r="AL19" s="74" t="s">
        <v>139</v>
      </c>
      <c r="AM19" s="75"/>
      <c r="AN19" s="70">
        <v>0.4305555555555556</v>
      </c>
      <c r="AO19" s="75" t="s">
        <v>173</v>
      </c>
      <c r="AP19" s="82"/>
    </row>
    <row r="20" spans="1:42" s="2" customFormat="1" ht="15.75" customHeight="1">
      <c r="A20" s="73"/>
      <c r="B20" s="63" t="s">
        <v>206</v>
      </c>
      <c r="C20" s="76" t="str">
        <f>D4</f>
        <v>泉向陽台</v>
      </c>
      <c r="D20" s="77"/>
      <c r="E20" s="26" t="s">
        <v>0</v>
      </c>
      <c r="F20" s="77" t="str">
        <f>D9</f>
        <v>NANGO</v>
      </c>
      <c r="G20" s="81"/>
      <c r="H20" s="76" t="str">
        <f>I4</f>
        <v>塩釜FC</v>
      </c>
      <c r="I20" s="77"/>
      <c r="J20" s="26" t="s">
        <v>0</v>
      </c>
      <c r="K20" s="77" t="str">
        <f>I9</f>
        <v>古川杉の子</v>
      </c>
      <c r="L20" s="81"/>
      <c r="M20" s="76" t="str">
        <f>N4</f>
        <v>石巻FC</v>
      </c>
      <c r="N20" s="77"/>
      <c r="O20" s="26" t="s">
        <v>0</v>
      </c>
      <c r="P20" s="77" t="str">
        <f>N9</f>
        <v>青　山</v>
      </c>
      <c r="Q20" s="81"/>
      <c r="R20" s="76" t="str">
        <f>S4</f>
        <v>高　砂</v>
      </c>
      <c r="S20" s="77"/>
      <c r="T20" s="26" t="s">
        <v>0</v>
      </c>
      <c r="U20" s="77" t="str">
        <f>S9</f>
        <v>館　腰</v>
      </c>
      <c r="V20" s="81"/>
      <c r="W20" s="76" t="str">
        <f>X4</f>
        <v>おきの</v>
      </c>
      <c r="X20" s="77"/>
      <c r="Y20" s="26" t="s">
        <v>0</v>
      </c>
      <c r="Z20" s="77" t="str">
        <f>X9</f>
        <v>ベガルタ</v>
      </c>
      <c r="AA20" s="81"/>
      <c r="AB20" s="101" t="str">
        <f>AC4</f>
        <v>古　川</v>
      </c>
      <c r="AC20" s="102"/>
      <c r="AD20" s="103" t="s">
        <v>0</v>
      </c>
      <c r="AE20" s="102" t="str">
        <f>AC9</f>
        <v>将　監</v>
      </c>
      <c r="AF20" s="104"/>
      <c r="AG20" s="76" t="str">
        <f>AH4</f>
        <v>大野田</v>
      </c>
      <c r="AH20" s="77"/>
      <c r="AI20" s="26" t="s">
        <v>0</v>
      </c>
      <c r="AJ20" s="77" t="str">
        <f>AH9</f>
        <v>蛇田FC</v>
      </c>
      <c r="AK20" s="81"/>
      <c r="AL20" s="76" t="str">
        <f>AM4</f>
        <v>岩沼西</v>
      </c>
      <c r="AM20" s="77"/>
      <c r="AN20" s="26" t="s">
        <v>0</v>
      </c>
      <c r="AO20" s="77" t="str">
        <f>AM9</f>
        <v>小牛田FC</v>
      </c>
      <c r="AP20" s="81"/>
    </row>
    <row r="21" spans="1:42" s="2" customFormat="1" ht="15.75" customHeight="1">
      <c r="A21" s="73"/>
      <c r="B21" s="39" t="s">
        <v>223</v>
      </c>
      <c r="C21" s="78"/>
      <c r="D21" s="79"/>
      <c r="E21" s="30"/>
      <c r="F21" s="79"/>
      <c r="G21" s="80"/>
      <c r="H21" s="78"/>
      <c r="I21" s="79"/>
      <c r="J21" s="30"/>
      <c r="K21" s="79"/>
      <c r="L21" s="80"/>
      <c r="M21" s="78"/>
      <c r="N21" s="79"/>
      <c r="O21" s="30"/>
      <c r="P21" s="79"/>
      <c r="Q21" s="80"/>
      <c r="R21" s="78"/>
      <c r="S21" s="79"/>
      <c r="T21" s="30"/>
      <c r="U21" s="79"/>
      <c r="V21" s="80"/>
      <c r="W21" s="78"/>
      <c r="X21" s="79"/>
      <c r="Y21" s="30"/>
      <c r="Z21" s="79"/>
      <c r="AA21" s="80"/>
      <c r="AB21" s="105"/>
      <c r="AC21" s="106"/>
      <c r="AD21" s="107"/>
      <c r="AE21" s="106"/>
      <c r="AF21" s="108"/>
      <c r="AG21" s="78"/>
      <c r="AH21" s="79"/>
      <c r="AI21" s="30"/>
      <c r="AJ21" s="79"/>
      <c r="AK21" s="80"/>
      <c r="AL21" s="78"/>
      <c r="AM21" s="79"/>
      <c r="AN21" s="30"/>
      <c r="AO21" s="79"/>
      <c r="AP21" s="80"/>
    </row>
    <row r="22" spans="1:42" s="2" customFormat="1" ht="15.75" customHeight="1">
      <c r="A22" s="73">
        <v>4</v>
      </c>
      <c r="B22" s="62">
        <v>0.5</v>
      </c>
      <c r="C22" s="74" t="s">
        <v>141</v>
      </c>
      <c r="D22" s="75"/>
      <c r="E22" s="70">
        <v>0.46527777777777773</v>
      </c>
      <c r="F22" s="75" t="s">
        <v>126</v>
      </c>
      <c r="G22" s="82"/>
      <c r="H22" s="74" t="s">
        <v>143</v>
      </c>
      <c r="I22" s="75"/>
      <c r="J22" s="70">
        <v>0.46527777777777773</v>
      </c>
      <c r="K22" s="75" t="s">
        <v>128</v>
      </c>
      <c r="L22" s="82"/>
      <c r="M22" s="74" t="s">
        <v>145</v>
      </c>
      <c r="N22" s="75"/>
      <c r="O22" s="32"/>
      <c r="P22" s="75" t="s">
        <v>130</v>
      </c>
      <c r="Q22" s="82"/>
      <c r="R22" s="74" t="s">
        <v>147</v>
      </c>
      <c r="S22" s="75"/>
      <c r="T22" s="32"/>
      <c r="U22" s="75" t="s">
        <v>132</v>
      </c>
      <c r="V22" s="82"/>
      <c r="W22" s="74" t="s">
        <v>149</v>
      </c>
      <c r="X22" s="75"/>
      <c r="Y22" s="32"/>
      <c r="Z22" s="75" t="s">
        <v>134</v>
      </c>
      <c r="AA22" s="82"/>
      <c r="AB22" s="74" t="s">
        <v>151</v>
      </c>
      <c r="AC22" s="75"/>
      <c r="AD22" s="32"/>
      <c r="AE22" s="75" t="s">
        <v>136</v>
      </c>
      <c r="AF22" s="82"/>
      <c r="AG22" s="74" t="s">
        <v>153</v>
      </c>
      <c r="AH22" s="75"/>
      <c r="AI22" s="32"/>
      <c r="AJ22" s="75" t="s">
        <v>138</v>
      </c>
      <c r="AK22" s="82"/>
      <c r="AL22" s="74" t="s">
        <v>155</v>
      </c>
      <c r="AM22" s="75"/>
      <c r="AN22" s="70">
        <v>0.46527777777777773</v>
      </c>
      <c r="AO22" s="75" t="s">
        <v>182</v>
      </c>
      <c r="AP22" s="82"/>
    </row>
    <row r="23" spans="1:42" s="2" customFormat="1" ht="15.75" customHeight="1">
      <c r="A23" s="73"/>
      <c r="B23" s="63" t="s">
        <v>206</v>
      </c>
      <c r="C23" s="76" t="str">
        <f>D5</f>
        <v>愛　子</v>
      </c>
      <c r="D23" s="77"/>
      <c r="E23" s="26" t="s">
        <v>0</v>
      </c>
      <c r="F23" s="77" t="str">
        <f>D7</f>
        <v>多賀城FC</v>
      </c>
      <c r="G23" s="81"/>
      <c r="H23" s="76" t="str">
        <f>I5</f>
        <v>白　石</v>
      </c>
      <c r="I23" s="77"/>
      <c r="J23" s="26" t="s">
        <v>0</v>
      </c>
      <c r="K23" s="77" t="str">
        <f>I7</f>
        <v>Valen</v>
      </c>
      <c r="L23" s="81"/>
      <c r="M23" s="76" t="str">
        <f>N5</f>
        <v>FC.大谷</v>
      </c>
      <c r="N23" s="77"/>
      <c r="O23" s="26" t="s">
        <v>0</v>
      </c>
      <c r="P23" s="77" t="str">
        <f>N7</f>
        <v>FC.セレスタ</v>
      </c>
      <c r="Q23" s="81"/>
      <c r="R23" s="76" t="str">
        <f>S5</f>
        <v>コバルトーレ</v>
      </c>
      <c r="S23" s="77"/>
      <c r="T23" s="26" t="s">
        <v>0</v>
      </c>
      <c r="U23" s="77" t="str">
        <f>S7</f>
        <v>F・中山</v>
      </c>
      <c r="V23" s="81"/>
      <c r="W23" s="76" t="str">
        <f>X5</f>
        <v>船迫FC</v>
      </c>
      <c r="X23" s="77"/>
      <c r="Y23" s="26" t="s">
        <v>0</v>
      </c>
      <c r="Z23" s="77" t="str">
        <f>X7</f>
        <v>LIBERTA</v>
      </c>
      <c r="AA23" s="81"/>
      <c r="AB23" s="76" t="str">
        <f>AC5</f>
        <v>鹿折FC</v>
      </c>
      <c r="AC23" s="77"/>
      <c r="AD23" s="26" t="s">
        <v>0</v>
      </c>
      <c r="AE23" s="77" t="str">
        <f>AC7</f>
        <v>増田FC</v>
      </c>
      <c r="AF23" s="81"/>
      <c r="AG23" s="76" t="str">
        <f>AH5</f>
        <v>ＹＭＣＡ</v>
      </c>
      <c r="AH23" s="77"/>
      <c r="AI23" s="26" t="s">
        <v>0</v>
      </c>
      <c r="AJ23" s="77" t="str">
        <f>AH7</f>
        <v>東　六</v>
      </c>
      <c r="AK23" s="81"/>
      <c r="AL23" s="76" t="str">
        <f>AM5</f>
        <v>なかのFC</v>
      </c>
      <c r="AM23" s="77"/>
      <c r="AN23" s="26" t="s">
        <v>0</v>
      </c>
      <c r="AO23" s="77" t="str">
        <f>AM7</f>
        <v>七ヶ浜</v>
      </c>
      <c r="AP23" s="81"/>
    </row>
    <row r="24" spans="1:42" s="2" customFormat="1" ht="15.75" customHeight="1">
      <c r="A24" s="73"/>
      <c r="B24" s="39" t="s">
        <v>224</v>
      </c>
      <c r="C24" s="78"/>
      <c r="D24" s="79"/>
      <c r="E24" s="30"/>
      <c r="F24" s="79"/>
      <c r="G24" s="80"/>
      <c r="H24" s="78"/>
      <c r="I24" s="79"/>
      <c r="J24" s="30"/>
      <c r="K24" s="79"/>
      <c r="L24" s="80"/>
      <c r="M24" s="78"/>
      <c r="N24" s="79"/>
      <c r="O24" s="30"/>
      <c r="P24" s="79"/>
      <c r="Q24" s="80"/>
      <c r="R24" s="78"/>
      <c r="S24" s="79"/>
      <c r="T24" s="30"/>
      <c r="U24" s="79"/>
      <c r="V24" s="80"/>
      <c r="W24" s="78"/>
      <c r="X24" s="79"/>
      <c r="Y24" s="30"/>
      <c r="Z24" s="79"/>
      <c r="AA24" s="80"/>
      <c r="AB24" s="78"/>
      <c r="AC24" s="79"/>
      <c r="AD24" s="30"/>
      <c r="AE24" s="79"/>
      <c r="AF24" s="80"/>
      <c r="AG24" s="78"/>
      <c r="AH24" s="79"/>
      <c r="AI24" s="30"/>
      <c r="AJ24" s="79"/>
      <c r="AK24" s="80"/>
      <c r="AL24" s="78"/>
      <c r="AM24" s="79"/>
      <c r="AN24" s="30"/>
      <c r="AO24" s="79"/>
      <c r="AP24" s="80"/>
    </row>
    <row r="25" spans="1:42" s="2" customFormat="1" ht="15.75" customHeight="1">
      <c r="A25" s="73">
        <v>5</v>
      </c>
      <c r="B25" s="62">
        <v>0.5416666666666666</v>
      </c>
      <c r="C25" s="74" t="s">
        <v>174</v>
      </c>
      <c r="D25" s="75"/>
      <c r="E25" s="70">
        <v>0.5</v>
      </c>
      <c r="F25" s="75" t="s">
        <v>157</v>
      </c>
      <c r="G25" s="82"/>
      <c r="H25" s="97" t="s">
        <v>175</v>
      </c>
      <c r="I25" s="98"/>
      <c r="J25" s="99">
        <v>0.5</v>
      </c>
      <c r="K25" s="98" t="s">
        <v>158</v>
      </c>
      <c r="L25" s="100"/>
      <c r="M25" s="74" t="s">
        <v>176</v>
      </c>
      <c r="N25" s="75"/>
      <c r="O25" s="32"/>
      <c r="P25" s="75" t="s">
        <v>159</v>
      </c>
      <c r="Q25" s="82"/>
      <c r="R25" s="74" t="s">
        <v>177</v>
      </c>
      <c r="S25" s="75"/>
      <c r="T25" s="32"/>
      <c r="U25" s="75" t="s">
        <v>160</v>
      </c>
      <c r="V25" s="82"/>
      <c r="W25" s="74" t="s">
        <v>178</v>
      </c>
      <c r="X25" s="75"/>
      <c r="Y25" s="32"/>
      <c r="Z25" s="75" t="s">
        <v>161</v>
      </c>
      <c r="AA25" s="82"/>
      <c r="AB25" s="74" t="s">
        <v>179</v>
      </c>
      <c r="AC25" s="75"/>
      <c r="AD25" s="32"/>
      <c r="AE25" s="75" t="s">
        <v>162</v>
      </c>
      <c r="AF25" s="82"/>
      <c r="AG25" s="74" t="s">
        <v>180</v>
      </c>
      <c r="AH25" s="75"/>
      <c r="AI25" s="32"/>
      <c r="AJ25" s="75" t="s">
        <v>163</v>
      </c>
      <c r="AK25" s="82"/>
      <c r="AL25" s="74" t="s">
        <v>181</v>
      </c>
      <c r="AM25" s="75"/>
      <c r="AN25" s="70">
        <v>0.5</v>
      </c>
      <c r="AO25" s="75" t="s">
        <v>183</v>
      </c>
      <c r="AP25" s="82"/>
    </row>
    <row r="26" spans="1:42" s="2" customFormat="1" ht="15.75" customHeight="1">
      <c r="A26" s="73"/>
      <c r="B26" s="63" t="s">
        <v>206</v>
      </c>
      <c r="C26" s="76" t="str">
        <f>D6</f>
        <v>ＦＣ.加美</v>
      </c>
      <c r="D26" s="77"/>
      <c r="E26" s="26" t="s">
        <v>0</v>
      </c>
      <c r="F26" s="77" t="str">
        <f>D8</f>
        <v>ラセルバロイ</v>
      </c>
      <c r="G26" s="81"/>
      <c r="H26" s="101" t="str">
        <f>I6</f>
        <v>マリソル</v>
      </c>
      <c r="I26" s="102"/>
      <c r="J26" s="103" t="s">
        <v>0</v>
      </c>
      <c r="K26" s="102" t="str">
        <f>I8</f>
        <v>八本松</v>
      </c>
      <c r="L26" s="104"/>
      <c r="M26" s="76" t="str">
        <f>N6</f>
        <v>袋　原</v>
      </c>
      <c r="N26" s="77"/>
      <c r="O26" s="26" t="s">
        <v>0</v>
      </c>
      <c r="P26" s="77" t="str">
        <f>N8</f>
        <v>荒浜FC</v>
      </c>
      <c r="Q26" s="81"/>
      <c r="R26" s="76" t="str">
        <f>S6</f>
        <v>メッセ宮城</v>
      </c>
      <c r="S26" s="77"/>
      <c r="T26" s="26" t="s">
        <v>0</v>
      </c>
      <c r="U26" s="77" t="str">
        <f>S8</f>
        <v>アバンSC</v>
      </c>
      <c r="V26" s="81"/>
      <c r="W26" s="76" t="str">
        <f>X6</f>
        <v>Ｓ・ＫＳＣ</v>
      </c>
      <c r="X26" s="77"/>
      <c r="Y26" s="26" t="s">
        <v>0</v>
      </c>
      <c r="Z26" s="77" t="str">
        <f>X8</f>
        <v>美田園</v>
      </c>
      <c r="AA26" s="81"/>
      <c r="AB26" s="76" t="str">
        <f>AC6</f>
        <v>FC.アルコ</v>
      </c>
      <c r="AC26" s="77"/>
      <c r="AD26" s="26" t="s">
        <v>0</v>
      </c>
      <c r="AE26" s="77" t="str">
        <f>AC8</f>
        <v>鹿野FC</v>
      </c>
      <c r="AF26" s="81"/>
      <c r="AG26" s="76" t="str">
        <f>AH6</f>
        <v>ブログレッソ</v>
      </c>
      <c r="AH26" s="77"/>
      <c r="AI26" s="26" t="s">
        <v>0</v>
      </c>
      <c r="AJ26" s="77" t="str">
        <f>AH8</f>
        <v>北仙台</v>
      </c>
      <c r="AK26" s="81"/>
      <c r="AL26" s="76" t="str">
        <f>AM6</f>
        <v>吉成W</v>
      </c>
      <c r="AM26" s="77"/>
      <c r="AN26" s="26" t="s">
        <v>0</v>
      </c>
      <c r="AO26" s="77" t="str">
        <f>AM8</f>
        <v>ジュニオール</v>
      </c>
      <c r="AP26" s="81"/>
    </row>
    <row r="27" spans="1:42" s="2" customFormat="1" ht="15.75" customHeight="1">
      <c r="A27" s="73"/>
      <c r="B27" s="39" t="s">
        <v>225</v>
      </c>
      <c r="C27" s="78"/>
      <c r="D27" s="79"/>
      <c r="E27" s="30"/>
      <c r="F27" s="79"/>
      <c r="G27" s="80"/>
      <c r="H27" s="105"/>
      <c r="I27" s="106"/>
      <c r="J27" s="107"/>
      <c r="K27" s="106"/>
      <c r="L27" s="108"/>
      <c r="M27" s="78"/>
      <c r="N27" s="79"/>
      <c r="O27" s="30"/>
      <c r="P27" s="79"/>
      <c r="Q27" s="80"/>
      <c r="R27" s="78"/>
      <c r="S27" s="79"/>
      <c r="T27" s="30"/>
      <c r="U27" s="79"/>
      <c r="V27" s="80"/>
      <c r="W27" s="78"/>
      <c r="X27" s="79"/>
      <c r="Y27" s="30"/>
      <c r="Z27" s="79"/>
      <c r="AA27" s="80"/>
      <c r="AB27" s="78"/>
      <c r="AC27" s="79"/>
      <c r="AD27" s="30"/>
      <c r="AE27" s="79"/>
      <c r="AF27" s="80"/>
      <c r="AG27" s="78"/>
      <c r="AH27" s="79"/>
      <c r="AI27" s="30"/>
      <c r="AJ27" s="79"/>
      <c r="AK27" s="80"/>
      <c r="AL27" s="78"/>
      <c r="AM27" s="79"/>
      <c r="AN27" s="30"/>
      <c r="AO27" s="79"/>
      <c r="AP27" s="80"/>
    </row>
    <row r="28" spans="1:42" s="2" customFormat="1" ht="15.75" customHeight="1">
      <c r="A28" s="73">
        <v>6</v>
      </c>
      <c r="B28" s="62">
        <v>0.5833333333333334</v>
      </c>
      <c r="C28" s="74" t="s">
        <v>165</v>
      </c>
      <c r="D28" s="75"/>
      <c r="E28" s="70">
        <v>0.5347222222222222</v>
      </c>
      <c r="F28" s="75" t="s">
        <v>141</v>
      </c>
      <c r="G28" s="82"/>
      <c r="H28" s="74" t="s">
        <v>184</v>
      </c>
      <c r="I28" s="75"/>
      <c r="J28" s="70">
        <v>0.5347222222222222</v>
      </c>
      <c r="K28" s="75" t="s">
        <v>143</v>
      </c>
      <c r="L28" s="82"/>
      <c r="M28" s="74" t="s">
        <v>167</v>
      </c>
      <c r="N28" s="75"/>
      <c r="O28" s="32"/>
      <c r="P28" s="75" t="s">
        <v>145</v>
      </c>
      <c r="Q28" s="82"/>
      <c r="R28" s="74" t="s">
        <v>168</v>
      </c>
      <c r="S28" s="75"/>
      <c r="T28" s="32"/>
      <c r="U28" s="75" t="s">
        <v>147</v>
      </c>
      <c r="V28" s="82"/>
      <c r="W28" s="74" t="s">
        <v>169</v>
      </c>
      <c r="X28" s="75"/>
      <c r="Y28" s="32"/>
      <c r="Z28" s="75" t="s">
        <v>149</v>
      </c>
      <c r="AA28" s="82"/>
      <c r="AB28" s="74" t="s">
        <v>185</v>
      </c>
      <c r="AC28" s="75"/>
      <c r="AD28" s="32"/>
      <c r="AE28" s="75" t="s">
        <v>151</v>
      </c>
      <c r="AF28" s="82"/>
      <c r="AG28" s="74" t="s">
        <v>171</v>
      </c>
      <c r="AH28" s="75"/>
      <c r="AI28" s="32"/>
      <c r="AJ28" s="75" t="s">
        <v>153</v>
      </c>
      <c r="AK28" s="82"/>
      <c r="AL28" s="74" t="s">
        <v>172</v>
      </c>
      <c r="AM28" s="75"/>
      <c r="AN28" s="70">
        <v>0.5347222222222222</v>
      </c>
      <c r="AO28" s="75" t="s">
        <v>155</v>
      </c>
      <c r="AP28" s="82"/>
    </row>
    <row r="29" spans="1:42" s="2" customFormat="1" ht="15.75" customHeight="1">
      <c r="A29" s="73"/>
      <c r="B29" s="63" t="s">
        <v>206</v>
      </c>
      <c r="C29" s="76" t="str">
        <f>D3</f>
        <v>アンティゴ</v>
      </c>
      <c r="D29" s="77"/>
      <c r="E29" s="28" t="s">
        <v>0</v>
      </c>
      <c r="F29" s="77" t="str">
        <f>D5</f>
        <v>愛　子</v>
      </c>
      <c r="G29" s="81"/>
      <c r="H29" s="76" t="str">
        <f>I3</f>
        <v>富ケ丘</v>
      </c>
      <c r="I29" s="77"/>
      <c r="J29" s="28" t="s">
        <v>0</v>
      </c>
      <c r="K29" s="77" t="str">
        <f>I5</f>
        <v>白　石</v>
      </c>
      <c r="L29" s="81"/>
      <c r="M29" s="76" t="str">
        <f>N3</f>
        <v>あすなろFC</v>
      </c>
      <c r="N29" s="77"/>
      <c r="O29" s="28" t="s">
        <v>0</v>
      </c>
      <c r="P29" s="77" t="str">
        <f>N5</f>
        <v>FC.大谷</v>
      </c>
      <c r="Q29" s="81"/>
      <c r="R29" s="76" t="str">
        <f>S3</f>
        <v>仙台中田</v>
      </c>
      <c r="S29" s="77"/>
      <c r="T29" s="28" t="s">
        <v>0</v>
      </c>
      <c r="U29" s="77" t="str">
        <f>S5</f>
        <v>コバルトーレ</v>
      </c>
      <c r="V29" s="81"/>
      <c r="W29" s="76" t="str">
        <f>X3</f>
        <v>岩　切</v>
      </c>
      <c r="X29" s="77"/>
      <c r="Y29" s="28" t="s">
        <v>0</v>
      </c>
      <c r="Z29" s="77" t="str">
        <f>X5</f>
        <v>船迫FC</v>
      </c>
      <c r="AA29" s="81"/>
      <c r="AB29" s="76" t="str">
        <f>AC3</f>
        <v>コパFC</v>
      </c>
      <c r="AC29" s="77"/>
      <c r="AD29" s="28" t="s">
        <v>0</v>
      </c>
      <c r="AE29" s="77" t="str">
        <f>AC5</f>
        <v>鹿折FC</v>
      </c>
      <c r="AF29" s="81"/>
      <c r="AG29" s="76" t="str">
        <f>AH3</f>
        <v>北中山FC</v>
      </c>
      <c r="AH29" s="77"/>
      <c r="AI29" s="28" t="s">
        <v>0</v>
      </c>
      <c r="AJ29" s="77" t="str">
        <f>AH5</f>
        <v>ＹＭＣＡ</v>
      </c>
      <c r="AK29" s="81"/>
      <c r="AL29" s="76" t="str">
        <f>AM3</f>
        <v>エスペランサ</v>
      </c>
      <c r="AM29" s="77"/>
      <c r="AN29" s="28" t="s">
        <v>0</v>
      </c>
      <c r="AO29" s="77" t="str">
        <f>AM5</f>
        <v>なかのFC</v>
      </c>
      <c r="AP29" s="81"/>
    </row>
    <row r="30" spans="1:42" s="2" customFormat="1" ht="15.75" customHeight="1">
      <c r="A30" s="73"/>
      <c r="B30" s="39" t="s">
        <v>226</v>
      </c>
      <c r="C30" s="78"/>
      <c r="D30" s="79"/>
      <c r="E30" s="31"/>
      <c r="F30" s="79"/>
      <c r="G30" s="80"/>
      <c r="H30" s="78"/>
      <c r="I30" s="79"/>
      <c r="J30" s="31"/>
      <c r="K30" s="79"/>
      <c r="L30" s="80"/>
      <c r="M30" s="78"/>
      <c r="N30" s="79"/>
      <c r="O30" s="31"/>
      <c r="P30" s="79"/>
      <c r="Q30" s="80"/>
      <c r="R30" s="78"/>
      <c r="S30" s="79"/>
      <c r="T30" s="31"/>
      <c r="U30" s="79"/>
      <c r="V30" s="80"/>
      <c r="W30" s="78"/>
      <c r="X30" s="79"/>
      <c r="Y30" s="31"/>
      <c r="Z30" s="79"/>
      <c r="AA30" s="80"/>
      <c r="AB30" s="78"/>
      <c r="AC30" s="79"/>
      <c r="AD30" s="31"/>
      <c r="AE30" s="79"/>
      <c r="AF30" s="80"/>
      <c r="AG30" s="78"/>
      <c r="AH30" s="79"/>
      <c r="AI30" s="31"/>
      <c r="AJ30" s="79"/>
      <c r="AK30" s="80"/>
      <c r="AL30" s="78"/>
      <c r="AM30" s="79"/>
      <c r="AN30" s="31"/>
      <c r="AO30" s="79"/>
      <c r="AP30" s="80"/>
    </row>
    <row r="31" spans="1:42" s="2" customFormat="1" ht="15.75" customHeight="1">
      <c r="A31" s="73">
        <v>7</v>
      </c>
      <c r="B31" s="62">
        <v>0.625</v>
      </c>
      <c r="C31" s="74" t="s">
        <v>125</v>
      </c>
      <c r="D31" s="75"/>
      <c r="E31" s="70">
        <v>0.5694444444444444</v>
      </c>
      <c r="F31" s="75" t="s">
        <v>174</v>
      </c>
      <c r="G31" s="82"/>
      <c r="H31" s="74" t="s">
        <v>127</v>
      </c>
      <c r="I31" s="75"/>
      <c r="J31" s="70">
        <v>0.5694444444444444</v>
      </c>
      <c r="K31" s="75" t="s">
        <v>175</v>
      </c>
      <c r="L31" s="82"/>
      <c r="M31" s="74" t="s">
        <v>129</v>
      </c>
      <c r="N31" s="75"/>
      <c r="O31" s="32"/>
      <c r="P31" s="75" t="s">
        <v>176</v>
      </c>
      <c r="Q31" s="82"/>
      <c r="R31" s="74" t="s">
        <v>131</v>
      </c>
      <c r="S31" s="75"/>
      <c r="T31" s="32"/>
      <c r="U31" s="75" t="s">
        <v>177</v>
      </c>
      <c r="V31" s="82"/>
      <c r="W31" s="74" t="s">
        <v>133</v>
      </c>
      <c r="X31" s="75"/>
      <c r="Y31" s="32"/>
      <c r="Z31" s="75" t="s">
        <v>178</v>
      </c>
      <c r="AA31" s="82"/>
      <c r="AB31" s="97" t="s">
        <v>135</v>
      </c>
      <c r="AC31" s="98"/>
      <c r="AD31" s="113"/>
      <c r="AE31" s="98" t="s">
        <v>179</v>
      </c>
      <c r="AF31" s="100"/>
      <c r="AG31" s="74" t="s">
        <v>137</v>
      </c>
      <c r="AH31" s="75"/>
      <c r="AI31" s="32"/>
      <c r="AJ31" s="75" t="s">
        <v>180</v>
      </c>
      <c r="AK31" s="82"/>
      <c r="AL31" s="74" t="s">
        <v>139</v>
      </c>
      <c r="AM31" s="75"/>
      <c r="AN31" s="70">
        <v>0.5694444444444444</v>
      </c>
      <c r="AO31" s="75" t="s">
        <v>181</v>
      </c>
      <c r="AP31" s="82"/>
    </row>
    <row r="32" spans="1:42" s="2" customFormat="1" ht="15.75" customHeight="1">
      <c r="A32" s="73"/>
      <c r="B32" s="63" t="s">
        <v>206</v>
      </c>
      <c r="C32" s="76" t="str">
        <f>D4</f>
        <v>泉向陽台</v>
      </c>
      <c r="D32" s="77"/>
      <c r="E32" s="28" t="s">
        <v>0</v>
      </c>
      <c r="F32" s="77" t="str">
        <f>D6</f>
        <v>ＦＣ.加美</v>
      </c>
      <c r="G32" s="81"/>
      <c r="H32" s="76" t="str">
        <f>I4</f>
        <v>塩釜FC</v>
      </c>
      <c r="I32" s="77"/>
      <c r="J32" s="28" t="s">
        <v>0</v>
      </c>
      <c r="K32" s="77" t="str">
        <f>I6</f>
        <v>マリソル</v>
      </c>
      <c r="L32" s="81"/>
      <c r="M32" s="76" t="str">
        <f>N4</f>
        <v>石巻FC</v>
      </c>
      <c r="N32" s="77"/>
      <c r="O32" s="28" t="s">
        <v>0</v>
      </c>
      <c r="P32" s="77" t="str">
        <f>N6</f>
        <v>袋　原</v>
      </c>
      <c r="Q32" s="81"/>
      <c r="R32" s="76" t="str">
        <f>S4</f>
        <v>高　砂</v>
      </c>
      <c r="S32" s="77"/>
      <c r="T32" s="28" t="s">
        <v>0</v>
      </c>
      <c r="U32" s="77" t="str">
        <f>S6</f>
        <v>メッセ宮城</v>
      </c>
      <c r="V32" s="81"/>
      <c r="W32" s="76" t="str">
        <f>X4</f>
        <v>おきの</v>
      </c>
      <c r="X32" s="77"/>
      <c r="Y32" s="28" t="s">
        <v>0</v>
      </c>
      <c r="Z32" s="77" t="str">
        <f>X6</f>
        <v>Ｓ・ＫＳＣ</v>
      </c>
      <c r="AA32" s="81"/>
      <c r="AB32" s="101" t="str">
        <f>AC4</f>
        <v>古　川</v>
      </c>
      <c r="AC32" s="102"/>
      <c r="AD32" s="114" t="s">
        <v>0</v>
      </c>
      <c r="AE32" s="102" t="str">
        <f>AC6</f>
        <v>FC.アルコ</v>
      </c>
      <c r="AF32" s="104"/>
      <c r="AG32" s="76" t="str">
        <f>AH4</f>
        <v>大野田</v>
      </c>
      <c r="AH32" s="77"/>
      <c r="AI32" s="28" t="s">
        <v>0</v>
      </c>
      <c r="AJ32" s="77" t="str">
        <f>AH6</f>
        <v>ブログレッソ</v>
      </c>
      <c r="AK32" s="81"/>
      <c r="AL32" s="76" t="str">
        <f>AM4</f>
        <v>岩沼西</v>
      </c>
      <c r="AM32" s="77"/>
      <c r="AN32" s="28" t="s">
        <v>0</v>
      </c>
      <c r="AO32" s="77" t="str">
        <f>AM6</f>
        <v>吉成W</v>
      </c>
      <c r="AP32" s="81"/>
    </row>
    <row r="33" spans="1:42" s="2" customFormat="1" ht="15.75" customHeight="1">
      <c r="A33" s="73"/>
      <c r="B33" s="39" t="s">
        <v>227</v>
      </c>
      <c r="C33" s="78"/>
      <c r="D33" s="79"/>
      <c r="E33" s="31"/>
      <c r="F33" s="79"/>
      <c r="G33" s="80"/>
      <c r="H33" s="78"/>
      <c r="I33" s="79"/>
      <c r="J33" s="31"/>
      <c r="K33" s="79"/>
      <c r="L33" s="80"/>
      <c r="M33" s="78"/>
      <c r="N33" s="79"/>
      <c r="O33" s="31"/>
      <c r="P33" s="79"/>
      <c r="Q33" s="80"/>
      <c r="R33" s="78"/>
      <c r="S33" s="79"/>
      <c r="T33" s="31"/>
      <c r="U33" s="79"/>
      <c r="V33" s="80"/>
      <c r="W33" s="78"/>
      <c r="X33" s="79"/>
      <c r="Y33" s="31"/>
      <c r="Z33" s="79"/>
      <c r="AA33" s="80"/>
      <c r="AB33" s="105"/>
      <c r="AC33" s="106"/>
      <c r="AD33" s="115"/>
      <c r="AE33" s="106"/>
      <c r="AF33" s="108"/>
      <c r="AG33" s="78"/>
      <c r="AH33" s="79"/>
      <c r="AI33" s="31"/>
      <c r="AJ33" s="79"/>
      <c r="AK33" s="80"/>
      <c r="AL33" s="78"/>
      <c r="AM33" s="79"/>
      <c r="AN33" s="31"/>
      <c r="AO33" s="79"/>
      <c r="AP33" s="80"/>
    </row>
    <row r="34" spans="1:42" ht="13.5">
      <c r="A34" s="29"/>
      <c r="B34" s="29"/>
      <c r="C34" s="92"/>
      <c r="D34" s="92"/>
      <c r="E34" s="44"/>
      <c r="F34" s="92"/>
      <c r="G34" s="92"/>
      <c r="H34" s="92"/>
      <c r="I34" s="92"/>
      <c r="J34" s="33"/>
      <c r="K34" s="92"/>
      <c r="L34" s="92"/>
      <c r="M34" s="92"/>
      <c r="N34" s="92"/>
      <c r="O34" s="33"/>
      <c r="P34" s="92"/>
      <c r="Q34" s="92"/>
      <c r="R34" s="92"/>
      <c r="S34" s="92"/>
      <c r="T34" s="33"/>
      <c r="U34" s="92"/>
      <c r="V34" s="92"/>
      <c r="W34" s="92"/>
      <c r="X34" s="92"/>
      <c r="Y34" s="33"/>
      <c r="Z34" s="92"/>
      <c r="AA34" s="92"/>
      <c r="AB34" s="92"/>
      <c r="AC34" s="92"/>
      <c r="AD34" s="33"/>
      <c r="AE34" s="92"/>
      <c r="AF34" s="92"/>
      <c r="AG34" s="92"/>
      <c r="AH34" s="92"/>
      <c r="AI34" s="33"/>
      <c r="AJ34" s="92"/>
      <c r="AK34" s="92"/>
      <c r="AL34" s="92"/>
      <c r="AM34" s="92"/>
      <c r="AN34" s="33"/>
      <c r="AO34" s="92"/>
      <c r="AP34" s="92"/>
    </row>
    <row r="35" spans="1:42" ht="13.5">
      <c r="A35" s="77"/>
      <c r="B35" s="77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</row>
    <row r="36" spans="1:42" ht="13.5">
      <c r="A36" s="77"/>
      <c r="B36" s="77"/>
      <c r="C36" s="77"/>
      <c r="D36" s="77"/>
      <c r="E36" s="43"/>
      <c r="F36" s="77"/>
      <c r="G36" s="77"/>
      <c r="H36" s="77"/>
      <c r="I36" s="77"/>
      <c r="J36" s="9"/>
      <c r="K36" s="77"/>
      <c r="L36" s="77"/>
      <c r="M36" s="77"/>
      <c r="N36" s="77"/>
      <c r="O36" s="9"/>
      <c r="P36" s="77"/>
      <c r="Q36" s="77"/>
      <c r="R36" s="77"/>
      <c r="S36" s="77"/>
      <c r="T36" s="27"/>
      <c r="U36" s="77"/>
      <c r="V36" s="77"/>
      <c r="W36" s="77"/>
      <c r="X36" s="77"/>
      <c r="Y36" s="9"/>
      <c r="Z36" s="77"/>
      <c r="AA36" s="77"/>
      <c r="AB36" s="77"/>
      <c r="AC36" s="77"/>
      <c r="AD36" s="9"/>
      <c r="AE36" s="77"/>
      <c r="AF36" s="77"/>
      <c r="AG36" s="77"/>
      <c r="AH36" s="77"/>
      <c r="AI36" s="9"/>
      <c r="AJ36" s="77"/>
      <c r="AK36" s="77"/>
      <c r="AL36" s="77"/>
      <c r="AM36" s="77"/>
      <c r="AN36" s="9"/>
      <c r="AO36" s="77"/>
      <c r="AP36" s="77"/>
    </row>
    <row r="37" spans="1:42" ht="13.5">
      <c r="A37" s="77"/>
      <c r="B37" s="77"/>
      <c r="C37" s="92"/>
      <c r="D37" s="92"/>
      <c r="E37" s="44"/>
      <c r="F37" s="92"/>
      <c r="G37" s="92"/>
      <c r="H37" s="92"/>
      <c r="I37" s="92"/>
      <c r="J37" s="33"/>
      <c r="K37" s="92"/>
      <c r="L37" s="92"/>
      <c r="M37" s="92"/>
      <c r="N37" s="92"/>
      <c r="O37" s="33"/>
      <c r="P37" s="92"/>
      <c r="Q37" s="92"/>
      <c r="R37" s="92"/>
      <c r="S37" s="92"/>
      <c r="T37" s="33"/>
      <c r="U37" s="92"/>
      <c r="V37" s="92"/>
      <c r="W37" s="92"/>
      <c r="X37" s="92"/>
      <c r="Y37" s="33"/>
      <c r="Z37" s="92"/>
      <c r="AA37" s="92"/>
      <c r="AB37" s="92"/>
      <c r="AC37" s="92"/>
      <c r="AD37" s="33"/>
      <c r="AE37" s="92"/>
      <c r="AF37" s="92"/>
      <c r="AG37" s="92"/>
      <c r="AH37" s="92"/>
      <c r="AI37" s="33"/>
      <c r="AJ37" s="92"/>
      <c r="AK37" s="92"/>
      <c r="AL37" s="92"/>
      <c r="AM37" s="92"/>
      <c r="AN37" s="33"/>
      <c r="AO37" s="92"/>
      <c r="AP37" s="92"/>
    </row>
    <row r="38" spans="1:42" ht="13.5">
      <c r="A38" s="77"/>
      <c r="B38" s="77"/>
      <c r="C38" s="91"/>
      <c r="D38" s="91"/>
      <c r="E38" s="28"/>
      <c r="F38" s="91"/>
      <c r="G38" s="91"/>
      <c r="H38" s="91"/>
      <c r="I38" s="93"/>
      <c r="J38" s="28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</row>
    <row r="39" spans="1:42" ht="13.5">
      <c r="A39" s="77"/>
      <c r="B39" s="77"/>
      <c r="C39" s="77"/>
      <c r="D39" s="77"/>
      <c r="E39" s="28"/>
      <c r="F39" s="77"/>
      <c r="G39" s="77"/>
      <c r="H39" s="77"/>
      <c r="I39" s="77"/>
      <c r="J39" s="28"/>
      <c r="K39" s="77"/>
      <c r="L39" s="77"/>
      <c r="M39" s="77"/>
      <c r="N39" s="77"/>
      <c r="O39" s="28"/>
      <c r="P39" s="77"/>
      <c r="Q39" s="77"/>
      <c r="R39" s="77"/>
      <c r="S39" s="77"/>
      <c r="T39" s="28"/>
      <c r="U39" s="77"/>
      <c r="V39" s="77"/>
      <c r="W39" s="77"/>
      <c r="X39" s="77"/>
      <c r="Y39" s="9"/>
      <c r="Z39" s="77"/>
      <c r="AA39" s="77"/>
      <c r="AB39" s="77"/>
      <c r="AC39" s="77"/>
      <c r="AD39" s="9"/>
      <c r="AE39" s="77"/>
      <c r="AF39" s="77"/>
      <c r="AG39" s="77"/>
      <c r="AH39" s="77"/>
      <c r="AI39" s="9"/>
      <c r="AJ39" s="77"/>
      <c r="AK39" s="77"/>
      <c r="AL39" s="77"/>
      <c r="AM39" s="77"/>
      <c r="AN39" s="9"/>
      <c r="AO39" s="77"/>
      <c r="AP39" s="77"/>
    </row>
    <row r="40" spans="1:42" ht="13.5">
      <c r="A40" s="77"/>
      <c r="B40" s="77"/>
      <c r="C40" s="92"/>
      <c r="D40" s="92"/>
      <c r="E40" s="34"/>
      <c r="F40" s="92"/>
      <c r="G40" s="92"/>
      <c r="H40" s="92"/>
      <c r="I40" s="92"/>
      <c r="J40" s="34"/>
      <c r="K40" s="92"/>
      <c r="L40" s="92"/>
      <c r="M40" s="92"/>
      <c r="N40" s="92"/>
      <c r="O40" s="34"/>
      <c r="P40" s="92"/>
      <c r="Q40" s="92"/>
      <c r="R40" s="92"/>
      <c r="S40" s="92"/>
      <c r="T40" s="34"/>
      <c r="U40" s="92"/>
      <c r="V40" s="92"/>
      <c r="W40" s="92"/>
      <c r="X40" s="92"/>
      <c r="Y40" s="33"/>
      <c r="Z40" s="92"/>
      <c r="AA40" s="92"/>
      <c r="AB40" s="92"/>
      <c r="AC40" s="92"/>
      <c r="AD40" s="33"/>
      <c r="AE40" s="92"/>
      <c r="AF40" s="92"/>
      <c r="AG40" s="92"/>
      <c r="AH40" s="92"/>
      <c r="AI40" s="33"/>
      <c r="AJ40" s="92"/>
      <c r="AK40" s="92"/>
      <c r="AL40" s="92"/>
      <c r="AM40" s="92"/>
      <c r="AN40" s="33"/>
      <c r="AO40" s="92"/>
      <c r="AP40" s="92"/>
    </row>
    <row r="41" spans="1:42" ht="13.5">
      <c r="A41" s="77"/>
      <c r="B41" s="77"/>
      <c r="C41" s="91"/>
      <c r="D41" s="91"/>
      <c r="E41" s="28"/>
      <c r="F41" s="91"/>
      <c r="G41" s="91"/>
      <c r="H41" s="91"/>
      <c r="I41" s="93"/>
      <c r="J41" s="28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</row>
    <row r="42" spans="1:42" ht="13.5">
      <c r="A42" s="77"/>
      <c r="B42" s="77"/>
      <c r="C42" s="77"/>
      <c r="D42" s="77"/>
      <c r="E42" s="28"/>
      <c r="F42" s="77"/>
      <c r="G42" s="77"/>
      <c r="H42" s="77"/>
      <c r="I42" s="77"/>
      <c r="J42" s="28"/>
      <c r="K42" s="77"/>
      <c r="L42" s="77"/>
      <c r="M42" s="77"/>
      <c r="N42" s="77"/>
      <c r="O42" s="28"/>
      <c r="P42" s="77"/>
      <c r="Q42" s="77"/>
      <c r="R42" s="77"/>
      <c r="S42" s="77"/>
      <c r="T42" s="28"/>
      <c r="U42" s="77"/>
      <c r="V42" s="77"/>
      <c r="W42" s="77"/>
      <c r="X42" s="77"/>
      <c r="Y42" s="9"/>
      <c r="Z42" s="77"/>
      <c r="AA42" s="77"/>
      <c r="AB42" s="77"/>
      <c r="AC42" s="77"/>
      <c r="AD42" s="9"/>
      <c r="AE42" s="77"/>
      <c r="AF42" s="77"/>
      <c r="AG42" s="77"/>
      <c r="AH42" s="77"/>
      <c r="AI42" s="9"/>
      <c r="AJ42" s="77"/>
      <c r="AK42" s="77"/>
      <c r="AL42" s="77"/>
      <c r="AM42" s="77"/>
      <c r="AN42" s="9"/>
      <c r="AO42" s="77"/>
      <c r="AP42" s="77"/>
    </row>
    <row r="43" spans="1:42" ht="13.5">
      <c r="A43" s="77"/>
      <c r="B43" s="77"/>
      <c r="C43" s="92"/>
      <c r="D43" s="92"/>
      <c r="E43" s="34"/>
      <c r="F43" s="92"/>
      <c r="G43" s="92"/>
      <c r="H43" s="92"/>
      <c r="I43" s="92"/>
      <c r="J43" s="34"/>
      <c r="K43" s="92"/>
      <c r="L43" s="92"/>
      <c r="M43" s="92"/>
      <c r="N43" s="92"/>
      <c r="O43" s="34"/>
      <c r="P43" s="92"/>
      <c r="Q43" s="92"/>
      <c r="R43" s="92"/>
      <c r="S43" s="92"/>
      <c r="T43" s="34"/>
      <c r="U43" s="92"/>
      <c r="V43" s="92"/>
      <c r="W43" s="92"/>
      <c r="X43" s="92"/>
      <c r="Y43" s="33"/>
      <c r="Z43" s="92"/>
      <c r="AA43" s="92"/>
      <c r="AB43" s="92"/>
      <c r="AC43" s="92"/>
      <c r="AD43" s="33"/>
      <c r="AE43" s="92"/>
      <c r="AF43" s="92"/>
      <c r="AG43" s="92"/>
      <c r="AH43" s="92"/>
      <c r="AI43" s="33"/>
      <c r="AJ43" s="92"/>
      <c r="AK43" s="92"/>
      <c r="AL43" s="92"/>
      <c r="AM43" s="92"/>
      <c r="AN43" s="33"/>
      <c r="AO43" s="92"/>
      <c r="AP43" s="92"/>
    </row>
    <row r="44" spans="1:42" ht="13.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</row>
    <row r="45" spans="1:42" ht="13.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</row>
    <row r="46" spans="1:42" ht="13.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</row>
    <row r="47" spans="1:42" ht="13.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</row>
  </sheetData>
  <sheetProtection/>
  <mergeCells count="571">
    <mergeCell ref="W43:X43"/>
    <mergeCell ref="Z43:AA43"/>
    <mergeCell ref="AJ43:AK43"/>
    <mergeCell ref="AL42:AM42"/>
    <mergeCell ref="AO42:AP42"/>
    <mergeCell ref="AL43:AM43"/>
    <mergeCell ref="AO43:AP43"/>
    <mergeCell ref="AG43:AH43"/>
    <mergeCell ref="R42:S42"/>
    <mergeCell ref="U42:V42"/>
    <mergeCell ref="AB43:AC43"/>
    <mergeCell ref="AE43:AF43"/>
    <mergeCell ref="AG42:AH42"/>
    <mergeCell ref="C43:D43"/>
    <mergeCell ref="F43:G43"/>
    <mergeCell ref="H43:I43"/>
    <mergeCell ref="K43:L43"/>
    <mergeCell ref="M43:N43"/>
    <mergeCell ref="P43:Q43"/>
    <mergeCell ref="R43:S43"/>
    <mergeCell ref="U43:V43"/>
    <mergeCell ref="AL41:AP41"/>
    <mergeCell ref="M42:N42"/>
    <mergeCell ref="P42:Q42"/>
    <mergeCell ref="M41:Q41"/>
    <mergeCell ref="R41:V41"/>
    <mergeCell ref="AB42:AC42"/>
    <mergeCell ref="AE42:AF42"/>
    <mergeCell ref="C42:D42"/>
    <mergeCell ref="F42:G42"/>
    <mergeCell ref="H42:I42"/>
    <mergeCell ref="K42:L42"/>
    <mergeCell ref="W42:X42"/>
    <mergeCell ref="A41:A43"/>
    <mergeCell ref="B41:B43"/>
    <mergeCell ref="C41:D41"/>
    <mergeCell ref="F41:G41"/>
    <mergeCell ref="H41:I41"/>
    <mergeCell ref="AG40:AH40"/>
    <mergeCell ref="AJ40:AK40"/>
    <mergeCell ref="W41:AA41"/>
    <mergeCell ref="AB41:AF41"/>
    <mergeCell ref="AG41:AK41"/>
    <mergeCell ref="Z42:AA42"/>
    <mergeCell ref="AJ42:AK42"/>
    <mergeCell ref="K41:L41"/>
    <mergeCell ref="R40:S40"/>
    <mergeCell ref="U40:V40"/>
    <mergeCell ref="M40:N40"/>
    <mergeCell ref="P40:Q40"/>
    <mergeCell ref="AG39:AH39"/>
    <mergeCell ref="Z39:AA39"/>
    <mergeCell ref="M39:N39"/>
    <mergeCell ref="P39:Q39"/>
    <mergeCell ref="R39:S39"/>
    <mergeCell ref="AJ39:AK39"/>
    <mergeCell ref="AL39:AM39"/>
    <mergeCell ref="AO39:AP39"/>
    <mergeCell ref="W40:X40"/>
    <mergeCell ref="Z40:AA40"/>
    <mergeCell ref="AB40:AC40"/>
    <mergeCell ref="AE40:AF40"/>
    <mergeCell ref="AL40:AM40"/>
    <mergeCell ref="AO40:AP40"/>
    <mergeCell ref="W39:X39"/>
    <mergeCell ref="AE39:AF39"/>
    <mergeCell ref="C39:D39"/>
    <mergeCell ref="F39:G39"/>
    <mergeCell ref="H39:I39"/>
    <mergeCell ref="K39:L39"/>
    <mergeCell ref="U39:V39"/>
    <mergeCell ref="A38:A40"/>
    <mergeCell ref="B38:B40"/>
    <mergeCell ref="C38:D38"/>
    <mergeCell ref="F38:G38"/>
    <mergeCell ref="AG38:AK38"/>
    <mergeCell ref="C40:D40"/>
    <mergeCell ref="F40:G40"/>
    <mergeCell ref="H40:I40"/>
    <mergeCell ref="K40:L40"/>
    <mergeCell ref="AB39:AC39"/>
    <mergeCell ref="AL38:AP38"/>
    <mergeCell ref="M38:Q38"/>
    <mergeCell ref="R38:V38"/>
    <mergeCell ref="W38:AA38"/>
    <mergeCell ref="AB38:AF38"/>
    <mergeCell ref="H38:I38"/>
    <mergeCell ref="K38:L38"/>
    <mergeCell ref="AL36:AM36"/>
    <mergeCell ref="AO36:AP36"/>
    <mergeCell ref="W37:X37"/>
    <mergeCell ref="Z37:AA37"/>
    <mergeCell ref="AB37:AC37"/>
    <mergeCell ref="AE37:AF37"/>
    <mergeCell ref="AG37:AH37"/>
    <mergeCell ref="AJ37:AK37"/>
    <mergeCell ref="AL37:AM37"/>
    <mergeCell ref="AO37:AP37"/>
    <mergeCell ref="C37:D37"/>
    <mergeCell ref="F37:G37"/>
    <mergeCell ref="H37:I37"/>
    <mergeCell ref="K37:L37"/>
    <mergeCell ref="R37:S37"/>
    <mergeCell ref="U37:V37"/>
    <mergeCell ref="M37:N37"/>
    <mergeCell ref="P37:Q37"/>
    <mergeCell ref="AG36:AH36"/>
    <mergeCell ref="AJ36:AK36"/>
    <mergeCell ref="W35:AA35"/>
    <mergeCell ref="AB35:AF35"/>
    <mergeCell ref="R36:S36"/>
    <mergeCell ref="U36:V36"/>
    <mergeCell ref="W36:X36"/>
    <mergeCell ref="Z36:AA36"/>
    <mergeCell ref="AL34:AM34"/>
    <mergeCell ref="AO34:AP34"/>
    <mergeCell ref="AG35:AK35"/>
    <mergeCell ref="AL35:AP35"/>
    <mergeCell ref="C36:D36"/>
    <mergeCell ref="F36:G36"/>
    <mergeCell ref="H36:I36"/>
    <mergeCell ref="K36:L36"/>
    <mergeCell ref="M36:N36"/>
    <mergeCell ref="P36:Q36"/>
    <mergeCell ref="A35:A37"/>
    <mergeCell ref="B35:B37"/>
    <mergeCell ref="C35:G35"/>
    <mergeCell ref="H35:L35"/>
    <mergeCell ref="AG34:AH34"/>
    <mergeCell ref="AJ34:AK34"/>
    <mergeCell ref="M35:Q35"/>
    <mergeCell ref="R35:V35"/>
    <mergeCell ref="AB36:AC36"/>
    <mergeCell ref="AE36:AF36"/>
    <mergeCell ref="AB34:AC34"/>
    <mergeCell ref="AE34:AF34"/>
    <mergeCell ref="R34:S34"/>
    <mergeCell ref="U34:V34"/>
    <mergeCell ref="W34:X34"/>
    <mergeCell ref="Z34:AA34"/>
    <mergeCell ref="C34:D34"/>
    <mergeCell ref="F34:G34"/>
    <mergeCell ref="H34:I34"/>
    <mergeCell ref="K34:L34"/>
    <mergeCell ref="M34:N34"/>
    <mergeCell ref="P34:Q34"/>
    <mergeCell ref="W33:X33"/>
    <mergeCell ref="Z33:AA33"/>
    <mergeCell ref="AB33:AC33"/>
    <mergeCell ref="AE33:AF33"/>
    <mergeCell ref="M33:N33"/>
    <mergeCell ref="P33:Q33"/>
    <mergeCell ref="AG32:AH32"/>
    <mergeCell ref="AJ32:AK32"/>
    <mergeCell ref="AL32:AM32"/>
    <mergeCell ref="AO32:AP32"/>
    <mergeCell ref="AL33:AM33"/>
    <mergeCell ref="AO33:AP33"/>
    <mergeCell ref="AG33:AH33"/>
    <mergeCell ref="AJ33:AK33"/>
    <mergeCell ref="R32:S32"/>
    <mergeCell ref="U32:V32"/>
    <mergeCell ref="W32:X32"/>
    <mergeCell ref="Z32:AA32"/>
    <mergeCell ref="C33:D33"/>
    <mergeCell ref="F33:G33"/>
    <mergeCell ref="H33:I33"/>
    <mergeCell ref="K33:L33"/>
    <mergeCell ref="R33:S33"/>
    <mergeCell ref="U33:V33"/>
    <mergeCell ref="C32:D32"/>
    <mergeCell ref="F32:G32"/>
    <mergeCell ref="H32:I32"/>
    <mergeCell ref="K32:L32"/>
    <mergeCell ref="M32:N32"/>
    <mergeCell ref="P32:Q32"/>
    <mergeCell ref="AL31:AM31"/>
    <mergeCell ref="AO31:AP31"/>
    <mergeCell ref="M31:N31"/>
    <mergeCell ref="P31:Q31"/>
    <mergeCell ref="R31:S31"/>
    <mergeCell ref="U31:V31"/>
    <mergeCell ref="W31:X31"/>
    <mergeCell ref="Z31:AA31"/>
    <mergeCell ref="AB31:AC31"/>
    <mergeCell ref="AE31:AF31"/>
    <mergeCell ref="A31:A33"/>
    <mergeCell ref="C31:D31"/>
    <mergeCell ref="F31:G31"/>
    <mergeCell ref="AG30:AH30"/>
    <mergeCell ref="AJ30:AK30"/>
    <mergeCell ref="AG31:AH31"/>
    <mergeCell ref="AJ31:AK31"/>
    <mergeCell ref="AB32:AC32"/>
    <mergeCell ref="AE32:AF32"/>
    <mergeCell ref="H31:I31"/>
    <mergeCell ref="K31:L31"/>
    <mergeCell ref="R30:S30"/>
    <mergeCell ref="U30:V30"/>
    <mergeCell ref="M30:N30"/>
    <mergeCell ref="P30:Q30"/>
    <mergeCell ref="AL29:AM29"/>
    <mergeCell ref="R29:S29"/>
    <mergeCell ref="U29:V29"/>
    <mergeCell ref="M29:N29"/>
    <mergeCell ref="P29:Q29"/>
    <mergeCell ref="AO29:AP29"/>
    <mergeCell ref="W30:X30"/>
    <mergeCell ref="Z30:AA30"/>
    <mergeCell ref="AB30:AC30"/>
    <mergeCell ref="AE30:AF30"/>
    <mergeCell ref="AL30:AM30"/>
    <mergeCell ref="AO30:AP30"/>
    <mergeCell ref="W29:X29"/>
    <mergeCell ref="Z29:AA29"/>
    <mergeCell ref="C30:D30"/>
    <mergeCell ref="F30:G30"/>
    <mergeCell ref="H30:I30"/>
    <mergeCell ref="K30:L30"/>
    <mergeCell ref="C29:D29"/>
    <mergeCell ref="F29:G29"/>
    <mergeCell ref="H29:I29"/>
    <mergeCell ref="K29:L29"/>
    <mergeCell ref="AL28:AM28"/>
    <mergeCell ref="AO28:AP28"/>
    <mergeCell ref="M28:N28"/>
    <mergeCell ref="P28:Q28"/>
    <mergeCell ref="R28:S28"/>
    <mergeCell ref="U28:V28"/>
    <mergeCell ref="W28:X28"/>
    <mergeCell ref="Z28:AA28"/>
    <mergeCell ref="AB28:AC28"/>
    <mergeCell ref="AE28:AF28"/>
    <mergeCell ref="A28:A30"/>
    <mergeCell ref="C28:D28"/>
    <mergeCell ref="F28:G28"/>
    <mergeCell ref="H28:I28"/>
    <mergeCell ref="K28:L28"/>
    <mergeCell ref="AG27:AH27"/>
    <mergeCell ref="R27:S27"/>
    <mergeCell ref="U27:V27"/>
    <mergeCell ref="M27:N27"/>
    <mergeCell ref="P27:Q27"/>
    <mergeCell ref="AJ27:AK27"/>
    <mergeCell ref="AG28:AH28"/>
    <mergeCell ref="AJ28:AK28"/>
    <mergeCell ref="AB29:AC29"/>
    <mergeCell ref="AE29:AF29"/>
    <mergeCell ref="AG29:AH29"/>
    <mergeCell ref="AJ29:AK29"/>
    <mergeCell ref="AG26:AH26"/>
    <mergeCell ref="AJ26:AK26"/>
    <mergeCell ref="R26:S26"/>
    <mergeCell ref="U26:V26"/>
    <mergeCell ref="M26:N26"/>
    <mergeCell ref="P26:Q26"/>
    <mergeCell ref="AL26:AM26"/>
    <mergeCell ref="AO26:AP26"/>
    <mergeCell ref="W27:X27"/>
    <mergeCell ref="Z27:AA27"/>
    <mergeCell ref="AB27:AC27"/>
    <mergeCell ref="AE27:AF27"/>
    <mergeCell ref="AL27:AM27"/>
    <mergeCell ref="AO27:AP27"/>
    <mergeCell ref="W26:X26"/>
    <mergeCell ref="Z26:AA26"/>
    <mergeCell ref="C27:D27"/>
    <mergeCell ref="F27:G27"/>
    <mergeCell ref="H27:I27"/>
    <mergeCell ref="K27:L27"/>
    <mergeCell ref="C26:D26"/>
    <mergeCell ref="F26:G26"/>
    <mergeCell ref="H26:I26"/>
    <mergeCell ref="K26:L26"/>
    <mergeCell ref="AL25:AM25"/>
    <mergeCell ref="AO25:AP25"/>
    <mergeCell ref="M25:N25"/>
    <mergeCell ref="P25:Q25"/>
    <mergeCell ref="R25:S25"/>
    <mergeCell ref="U25:V25"/>
    <mergeCell ref="W25:X25"/>
    <mergeCell ref="Z25:AA25"/>
    <mergeCell ref="AB25:AC25"/>
    <mergeCell ref="AE25:AF25"/>
    <mergeCell ref="A25:A27"/>
    <mergeCell ref="C25:D25"/>
    <mergeCell ref="F25:G25"/>
    <mergeCell ref="AG24:AH24"/>
    <mergeCell ref="AJ24:AK24"/>
    <mergeCell ref="AG25:AH25"/>
    <mergeCell ref="AJ25:AK25"/>
    <mergeCell ref="AB26:AC26"/>
    <mergeCell ref="AE26:AF26"/>
    <mergeCell ref="H25:I25"/>
    <mergeCell ref="K25:L25"/>
    <mergeCell ref="R24:S24"/>
    <mergeCell ref="U24:V24"/>
    <mergeCell ref="M24:N24"/>
    <mergeCell ref="P24:Q24"/>
    <mergeCell ref="AL23:AM23"/>
    <mergeCell ref="R23:S23"/>
    <mergeCell ref="U23:V23"/>
    <mergeCell ref="M23:N23"/>
    <mergeCell ref="P23:Q23"/>
    <mergeCell ref="AO23:AP23"/>
    <mergeCell ref="W24:X24"/>
    <mergeCell ref="Z24:AA24"/>
    <mergeCell ref="AB24:AC24"/>
    <mergeCell ref="AE24:AF24"/>
    <mergeCell ref="AL24:AM24"/>
    <mergeCell ref="AO24:AP24"/>
    <mergeCell ref="W23:X23"/>
    <mergeCell ref="Z23:AA23"/>
    <mergeCell ref="C24:D24"/>
    <mergeCell ref="F24:G24"/>
    <mergeCell ref="H24:I24"/>
    <mergeCell ref="K24:L24"/>
    <mergeCell ref="C23:D23"/>
    <mergeCell ref="F23:G23"/>
    <mergeCell ref="H23:I23"/>
    <mergeCell ref="K23:L23"/>
    <mergeCell ref="AL22:AM22"/>
    <mergeCell ref="AO22:AP22"/>
    <mergeCell ref="M22:N22"/>
    <mergeCell ref="P22:Q22"/>
    <mergeCell ref="R22:S22"/>
    <mergeCell ref="U22:V22"/>
    <mergeCell ref="W22:X22"/>
    <mergeCell ref="Z22:AA22"/>
    <mergeCell ref="AB22:AC22"/>
    <mergeCell ref="AE22:AF22"/>
    <mergeCell ref="A22:A24"/>
    <mergeCell ref="C22:D22"/>
    <mergeCell ref="F22:G22"/>
    <mergeCell ref="H22:I22"/>
    <mergeCell ref="K22:L22"/>
    <mergeCell ref="AG21:AH21"/>
    <mergeCell ref="R21:S21"/>
    <mergeCell ref="U21:V21"/>
    <mergeCell ref="M21:N21"/>
    <mergeCell ref="P21:Q21"/>
    <mergeCell ref="AJ21:AK21"/>
    <mergeCell ref="AG22:AH22"/>
    <mergeCell ref="AJ22:AK22"/>
    <mergeCell ref="AB23:AC23"/>
    <mergeCell ref="AE23:AF23"/>
    <mergeCell ref="AG23:AH23"/>
    <mergeCell ref="AJ23:AK23"/>
    <mergeCell ref="AG20:AH20"/>
    <mergeCell ref="AJ20:AK20"/>
    <mergeCell ref="R20:S20"/>
    <mergeCell ref="U20:V20"/>
    <mergeCell ref="M20:N20"/>
    <mergeCell ref="P20:Q20"/>
    <mergeCell ref="AL20:AM20"/>
    <mergeCell ref="AO20:AP20"/>
    <mergeCell ref="W21:X21"/>
    <mergeCell ref="Z21:AA21"/>
    <mergeCell ref="AB21:AC21"/>
    <mergeCell ref="AE21:AF21"/>
    <mergeCell ref="AL21:AM21"/>
    <mergeCell ref="AO21:AP21"/>
    <mergeCell ref="W20:X20"/>
    <mergeCell ref="Z20:AA20"/>
    <mergeCell ref="C21:D21"/>
    <mergeCell ref="F21:G21"/>
    <mergeCell ref="H21:I21"/>
    <mergeCell ref="K21:L21"/>
    <mergeCell ref="C20:D20"/>
    <mergeCell ref="F20:G20"/>
    <mergeCell ref="H20:I20"/>
    <mergeCell ref="K20:L20"/>
    <mergeCell ref="AL19:AM19"/>
    <mergeCell ref="AO19:AP19"/>
    <mergeCell ref="M19:N19"/>
    <mergeCell ref="P19:Q19"/>
    <mergeCell ref="R19:S19"/>
    <mergeCell ref="U19:V19"/>
    <mergeCell ref="W19:X19"/>
    <mergeCell ref="Z19:AA19"/>
    <mergeCell ref="AB19:AC19"/>
    <mergeCell ref="AE19:AF19"/>
    <mergeCell ref="A19:A21"/>
    <mergeCell ref="C19:D19"/>
    <mergeCell ref="F19:G19"/>
    <mergeCell ref="AG18:AH18"/>
    <mergeCell ref="AJ18:AK18"/>
    <mergeCell ref="AG19:AH19"/>
    <mergeCell ref="AJ19:AK19"/>
    <mergeCell ref="AB20:AC20"/>
    <mergeCell ref="AE20:AF20"/>
    <mergeCell ref="H19:I19"/>
    <mergeCell ref="K19:L19"/>
    <mergeCell ref="R18:S18"/>
    <mergeCell ref="U18:V18"/>
    <mergeCell ref="M18:N18"/>
    <mergeCell ref="P18:Q18"/>
    <mergeCell ref="AG17:AH17"/>
    <mergeCell ref="Z17:AA17"/>
    <mergeCell ref="M17:N17"/>
    <mergeCell ref="P17:Q17"/>
    <mergeCell ref="R17:S17"/>
    <mergeCell ref="AJ17:AK17"/>
    <mergeCell ref="AL17:AM17"/>
    <mergeCell ref="AO17:AP17"/>
    <mergeCell ref="W18:X18"/>
    <mergeCell ref="Z18:AA18"/>
    <mergeCell ref="AB18:AC18"/>
    <mergeCell ref="AE18:AF18"/>
    <mergeCell ref="AL18:AM18"/>
    <mergeCell ref="AO18:AP18"/>
    <mergeCell ref="W17:X17"/>
    <mergeCell ref="C18:D18"/>
    <mergeCell ref="F18:G18"/>
    <mergeCell ref="H18:I18"/>
    <mergeCell ref="K18:L18"/>
    <mergeCell ref="AB17:AC17"/>
    <mergeCell ref="AE17:AF17"/>
    <mergeCell ref="C17:D17"/>
    <mergeCell ref="F17:G17"/>
    <mergeCell ref="H17:I17"/>
    <mergeCell ref="K17:L17"/>
    <mergeCell ref="AL15:AM15"/>
    <mergeCell ref="AO15:AP15"/>
    <mergeCell ref="AL16:AM16"/>
    <mergeCell ref="AO16:AP16"/>
    <mergeCell ref="M16:N16"/>
    <mergeCell ref="P16:Q16"/>
    <mergeCell ref="R16:S16"/>
    <mergeCell ref="U16:V16"/>
    <mergeCell ref="W16:X16"/>
    <mergeCell ref="AB15:AC15"/>
    <mergeCell ref="A16:A18"/>
    <mergeCell ref="C16:D16"/>
    <mergeCell ref="F16:G16"/>
    <mergeCell ref="AG15:AH15"/>
    <mergeCell ref="AJ15:AK15"/>
    <mergeCell ref="AB16:AC16"/>
    <mergeCell ref="AE16:AF16"/>
    <mergeCell ref="AG16:AH16"/>
    <mergeCell ref="AJ16:AK16"/>
    <mergeCell ref="U17:V17"/>
    <mergeCell ref="AE15:AF15"/>
    <mergeCell ref="H16:I16"/>
    <mergeCell ref="K16:L16"/>
    <mergeCell ref="R15:S15"/>
    <mergeCell ref="U15:V15"/>
    <mergeCell ref="M15:N15"/>
    <mergeCell ref="P15:Q15"/>
    <mergeCell ref="Z16:AA16"/>
    <mergeCell ref="AB14:AC14"/>
    <mergeCell ref="AE14:AF14"/>
    <mergeCell ref="AG14:AH14"/>
    <mergeCell ref="AJ14:AK14"/>
    <mergeCell ref="C15:D15"/>
    <mergeCell ref="F15:G15"/>
    <mergeCell ref="H15:I15"/>
    <mergeCell ref="K15:L15"/>
    <mergeCell ref="W15:X15"/>
    <mergeCell ref="Z15:AA15"/>
    <mergeCell ref="AG13:AH13"/>
    <mergeCell ref="AJ13:AK13"/>
    <mergeCell ref="AL14:AM14"/>
    <mergeCell ref="AO14:AP14"/>
    <mergeCell ref="M14:N14"/>
    <mergeCell ref="P14:Q14"/>
    <mergeCell ref="R14:S14"/>
    <mergeCell ref="U14:V14"/>
    <mergeCell ref="W14:X14"/>
    <mergeCell ref="Z14:AA14"/>
    <mergeCell ref="A13:A15"/>
    <mergeCell ref="C13:D13"/>
    <mergeCell ref="F13:G13"/>
    <mergeCell ref="AL13:AM13"/>
    <mergeCell ref="AO13:AP13"/>
    <mergeCell ref="M13:N13"/>
    <mergeCell ref="P13:Q13"/>
    <mergeCell ref="R13:S13"/>
    <mergeCell ref="U13:V13"/>
    <mergeCell ref="AE13:AF13"/>
    <mergeCell ref="AL12:AP12"/>
    <mergeCell ref="H13:I13"/>
    <mergeCell ref="K13:L13"/>
    <mergeCell ref="C14:D14"/>
    <mergeCell ref="F14:G14"/>
    <mergeCell ref="H14:I14"/>
    <mergeCell ref="K14:L14"/>
    <mergeCell ref="W13:X13"/>
    <mergeCell ref="Z13:AA13"/>
    <mergeCell ref="AB13:AC13"/>
    <mergeCell ref="AB11:AF11"/>
    <mergeCell ref="AG11:AK11"/>
    <mergeCell ref="AL11:AP11"/>
    <mergeCell ref="C12:G12"/>
    <mergeCell ref="H12:L12"/>
    <mergeCell ref="M12:Q12"/>
    <mergeCell ref="R12:V12"/>
    <mergeCell ref="W12:AA12"/>
    <mergeCell ref="AB12:AF12"/>
    <mergeCell ref="AG12:AK12"/>
    <mergeCell ref="A11:A12"/>
    <mergeCell ref="C11:G11"/>
    <mergeCell ref="H11:L11"/>
    <mergeCell ref="M11:Q11"/>
    <mergeCell ref="R11:V11"/>
    <mergeCell ref="W11:AA11"/>
    <mergeCell ref="AH8:AK8"/>
    <mergeCell ref="AM8:AP8"/>
    <mergeCell ref="X7:AA7"/>
    <mergeCell ref="AC7:AF7"/>
    <mergeCell ref="D9:G9"/>
    <mergeCell ref="I9:L9"/>
    <mergeCell ref="N9:Q9"/>
    <mergeCell ref="S9:V9"/>
    <mergeCell ref="AH9:AK9"/>
    <mergeCell ref="AM9:AP9"/>
    <mergeCell ref="D8:G8"/>
    <mergeCell ref="I8:L8"/>
    <mergeCell ref="N8:Q8"/>
    <mergeCell ref="S8:V8"/>
    <mergeCell ref="X9:AA9"/>
    <mergeCell ref="AC9:AF9"/>
    <mergeCell ref="X8:AA8"/>
    <mergeCell ref="AC8:AF8"/>
    <mergeCell ref="AH6:AK6"/>
    <mergeCell ref="AM6:AP6"/>
    <mergeCell ref="D6:G6"/>
    <mergeCell ref="I6:L6"/>
    <mergeCell ref="D7:G7"/>
    <mergeCell ref="I7:L7"/>
    <mergeCell ref="N7:Q7"/>
    <mergeCell ref="S7:V7"/>
    <mergeCell ref="AH7:AK7"/>
    <mergeCell ref="AM7:AP7"/>
    <mergeCell ref="N6:Q6"/>
    <mergeCell ref="S6:V6"/>
    <mergeCell ref="X6:AA6"/>
    <mergeCell ref="AC6:AF6"/>
    <mergeCell ref="D5:G5"/>
    <mergeCell ref="I5:L5"/>
    <mergeCell ref="N5:Q5"/>
    <mergeCell ref="S5:V5"/>
    <mergeCell ref="AH5:AK5"/>
    <mergeCell ref="AM5:AP5"/>
    <mergeCell ref="X5:AA5"/>
    <mergeCell ref="AC5:AF5"/>
    <mergeCell ref="AH3:AK3"/>
    <mergeCell ref="AM3:AP3"/>
    <mergeCell ref="X4:AA4"/>
    <mergeCell ref="AC4:AF4"/>
    <mergeCell ref="AH4:AK4"/>
    <mergeCell ref="AM4:AP4"/>
    <mergeCell ref="A1:AP1"/>
    <mergeCell ref="C2:G2"/>
    <mergeCell ref="H2:L2"/>
    <mergeCell ref="M2:Q2"/>
    <mergeCell ref="R2:V2"/>
    <mergeCell ref="W2:AA2"/>
    <mergeCell ref="AB2:AF2"/>
    <mergeCell ref="AG2:AK2"/>
    <mergeCell ref="AL2:AP2"/>
    <mergeCell ref="D4:G4"/>
    <mergeCell ref="I4:L4"/>
    <mergeCell ref="N4:Q4"/>
    <mergeCell ref="S4:V4"/>
    <mergeCell ref="X3:AA3"/>
    <mergeCell ref="AC3:AF3"/>
    <mergeCell ref="D3:G3"/>
    <mergeCell ref="I3:L3"/>
    <mergeCell ref="N3:Q3"/>
    <mergeCell ref="S3:V3"/>
  </mergeCells>
  <printOptions horizontalCentered="1" verticalCentered="1"/>
  <pageMargins left="0.35433070866141736" right="0.2755905511811024" top="0.1968503937007874" bottom="0.1968503937007874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K75"/>
  <sheetViews>
    <sheetView zoomScalePageLayoutView="0" workbookViewId="0" topLeftCell="A1">
      <selection activeCell="AD3" sqref="AD3"/>
    </sheetView>
  </sheetViews>
  <sheetFormatPr defaultColWidth="9.00390625" defaultRowHeight="13.5"/>
  <cols>
    <col min="1" max="1" width="12.75390625" style="6" customWidth="1"/>
    <col min="2" max="29" width="3.125" style="6" customWidth="1"/>
    <col min="30" max="37" width="5.00390625" style="6" customWidth="1"/>
    <col min="38" max="16384" width="9.00390625" style="6" customWidth="1"/>
  </cols>
  <sheetData>
    <row r="1" spans="1:37" ht="24" customHeight="1">
      <c r="A1" s="95" t="s">
        <v>296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</row>
    <row r="2" spans="1:37" ht="15.75" customHeight="1">
      <c r="A2" s="35"/>
      <c r="B2" s="94" t="s">
        <v>29</v>
      </c>
      <c r="C2" s="94"/>
      <c r="D2" s="94"/>
      <c r="E2" s="94"/>
      <c r="F2" s="17"/>
      <c r="G2" s="17"/>
      <c r="H2" s="17"/>
      <c r="I2" s="17"/>
      <c r="J2" s="36" t="str">
        <f>'１次予選'!C12</f>
        <v>松島FBC P-2 ①</v>
      </c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96" t="s">
        <v>297</v>
      </c>
      <c r="AE2" s="96"/>
      <c r="AF2" s="96"/>
      <c r="AG2" s="96"/>
      <c r="AH2" s="96"/>
      <c r="AI2" s="96"/>
      <c r="AJ2" s="96"/>
      <c r="AK2" s="17"/>
    </row>
    <row r="3" spans="1:37" s="7" customFormat="1" ht="15.75" customHeight="1">
      <c r="A3" s="42"/>
      <c r="B3" s="88" t="str">
        <f>'１次予選'!D3</f>
        <v>アンティゴ</v>
      </c>
      <c r="C3" s="88"/>
      <c r="D3" s="88"/>
      <c r="E3" s="89"/>
      <c r="F3" s="87" t="str">
        <f>'１次予選'!D4</f>
        <v>泉向陽台</v>
      </c>
      <c r="G3" s="88"/>
      <c r="H3" s="88"/>
      <c r="I3" s="89"/>
      <c r="J3" s="87" t="str">
        <f>'１次予選'!D5</f>
        <v>愛　子</v>
      </c>
      <c r="K3" s="88"/>
      <c r="L3" s="88"/>
      <c r="M3" s="89"/>
      <c r="N3" s="87" t="str">
        <f>'１次予選'!D6</f>
        <v>ＦＣ.加美</v>
      </c>
      <c r="O3" s="88"/>
      <c r="P3" s="88"/>
      <c r="Q3" s="89"/>
      <c r="R3" s="87" t="str">
        <f>'１次予選'!D7</f>
        <v>多賀城FC</v>
      </c>
      <c r="S3" s="88"/>
      <c r="T3" s="88"/>
      <c r="U3" s="89"/>
      <c r="V3" s="87" t="str">
        <f>'１次予選'!D8</f>
        <v>ラセルバロイ</v>
      </c>
      <c r="W3" s="88"/>
      <c r="X3" s="88"/>
      <c r="Y3" s="89"/>
      <c r="Z3" s="87" t="str">
        <f>'１次予選'!D9</f>
        <v>NANGO</v>
      </c>
      <c r="AA3" s="88"/>
      <c r="AB3" s="88"/>
      <c r="AC3" s="89"/>
      <c r="AD3" s="16" t="s">
        <v>26</v>
      </c>
      <c r="AE3" s="41" t="s">
        <v>25</v>
      </c>
      <c r="AF3" s="41" t="s">
        <v>24</v>
      </c>
      <c r="AG3" s="41" t="s">
        <v>23</v>
      </c>
      <c r="AH3" s="5" t="s">
        <v>22</v>
      </c>
      <c r="AI3" s="5" t="s">
        <v>21</v>
      </c>
      <c r="AJ3" s="5" t="s">
        <v>20</v>
      </c>
      <c r="AK3" s="5" t="s">
        <v>19</v>
      </c>
    </row>
    <row r="4" spans="1:37" s="7" customFormat="1" ht="15.75" customHeight="1">
      <c r="A4" s="39" t="str">
        <f>B3</f>
        <v>アンティゴ</v>
      </c>
      <c r="B4" s="56"/>
      <c r="C4" s="57"/>
      <c r="D4" s="57"/>
      <c r="E4" s="58"/>
      <c r="F4" s="11"/>
      <c r="G4" s="38">
        <f>'１次予選 (2)'!C33</f>
        <v>0</v>
      </c>
      <c r="H4" s="12" t="s">
        <v>28</v>
      </c>
      <c r="I4" s="13">
        <f>'１次予選 (2)'!F33</f>
        <v>0</v>
      </c>
      <c r="J4" s="11"/>
      <c r="K4" s="12">
        <f>'１次予選 (3)'!C30</f>
        <v>0</v>
      </c>
      <c r="L4" s="12" t="s">
        <v>28</v>
      </c>
      <c r="M4" s="13">
        <f>'１次予選 (3)'!F30</f>
        <v>0</v>
      </c>
      <c r="N4" s="11"/>
      <c r="O4" s="12">
        <f>'１次予選'!C33</f>
        <v>0</v>
      </c>
      <c r="P4" s="12" t="s">
        <v>28</v>
      </c>
      <c r="Q4" s="13">
        <f>'１次予選'!F33</f>
        <v>0</v>
      </c>
      <c r="R4" s="11"/>
      <c r="S4" s="22">
        <f>'１次予選 (3)'!C18</f>
        <v>0</v>
      </c>
      <c r="T4" s="22" t="s">
        <v>28</v>
      </c>
      <c r="U4" s="23">
        <f>'１次予選 (3)'!F18</f>
        <v>0</v>
      </c>
      <c r="V4" s="19"/>
      <c r="W4" s="22">
        <f>'１次予選 (2)'!C21</f>
        <v>0</v>
      </c>
      <c r="X4" s="22" t="s">
        <v>28</v>
      </c>
      <c r="Y4" s="23">
        <f>'１次予選 (2)'!F21</f>
        <v>0</v>
      </c>
      <c r="Z4" s="19"/>
      <c r="AA4" s="22">
        <f>'１次予選'!C24</f>
        <v>0</v>
      </c>
      <c r="AB4" s="22" t="s">
        <v>28</v>
      </c>
      <c r="AC4" s="23">
        <f>'１次予選'!F24</f>
        <v>0</v>
      </c>
      <c r="AD4" s="13">
        <f aca="true" t="shared" si="0" ref="AD4:AD10">SUM((AE4*3)+(AF4*1))</f>
        <v>0</v>
      </c>
      <c r="AE4" s="39">
        <f>COUNTIF(B4:AC4,"○")</f>
        <v>0</v>
      </c>
      <c r="AF4" s="39">
        <f>COUNTIF(B4:AC4,"△")</f>
        <v>0</v>
      </c>
      <c r="AG4" s="39">
        <f>COUNTIF(B4:AC4,"●")</f>
        <v>0</v>
      </c>
      <c r="AH4" s="49">
        <f aca="true" t="shared" si="1" ref="AH4:AH10">SUM(C4,G4,K4,O4,S4,W4,AA4)</f>
        <v>0</v>
      </c>
      <c r="AI4" s="5">
        <f>SUM(E4,I4,M4,Q4,U4,Y4,AC4)</f>
        <v>0</v>
      </c>
      <c r="AJ4" s="39">
        <f aca="true" t="shared" si="2" ref="AJ4:AJ9">SUM(AH4-AI4)</f>
        <v>0</v>
      </c>
      <c r="AK4" s="47"/>
    </row>
    <row r="5" spans="1:37" s="7" customFormat="1" ht="15.75" customHeight="1">
      <c r="A5" s="5" t="str">
        <f>F3</f>
        <v>泉向陽台</v>
      </c>
      <c r="B5" s="15"/>
      <c r="C5" s="12">
        <f>I4</f>
        <v>0</v>
      </c>
      <c r="D5" s="12" t="s">
        <v>28</v>
      </c>
      <c r="E5" s="13">
        <f>G4</f>
        <v>0</v>
      </c>
      <c r="F5" s="56"/>
      <c r="G5" s="57"/>
      <c r="H5" s="57"/>
      <c r="I5" s="58"/>
      <c r="J5" s="19"/>
      <c r="K5" s="18">
        <f>'１次予選 (2)'!C24</f>
        <v>0</v>
      </c>
      <c r="L5" s="18" t="s">
        <v>28</v>
      </c>
      <c r="M5" s="20">
        <f>'１次予選 (2)'!F24</f>
        <v>0</v>
      </c>
      <c r="N5" s="14"/>
      <c r="O5" s="18">
        <f>'１次予選 (3)'!C33</f>
        <v>0</v>
      </c>
      <c r="P5" s="18" t="s">
        <v>28</v>
      </c>
      <c r="Q5" s="20">
        <f>'１次予選 (3)'!F33</f>
        <v>0</v>
      </c>
      <c r="R5" s="14"/>
      <c r="S5" s="15">
        <f>'１次予選'!C15</f>
        <v>0</v>
      </c>
      <c r="T5" s="15" t="s">
        <v>28</v>
      </c>
      <c r="U5" s="16">
        <f>'１次予選'!F15</f>
        <v>0</v>
      </c>
      <c r="V5" s="14"/>
      <c r="W5" s="15">
        <f>'１次予選'!C21</f>
        <v>0</v>
      </c>
      <c r="X5" s="15" t="s">
        <v>28</v>
      </c>
      <c r="Y5" s="16">
        <f>'１次予選'!F21</f>
        <v>0</v>
      </c>
      <c r="Z5" s="14"/>
      <c r="AA5" s="15">
        <f>'１次予選 (3)'!C21</f>
        <v>0</v>
      </c>
      <c r="AB5" s="15" t="s">
        <v>28</v>
      </c>
      <c r="AC5" s="16">
        <f>'１次予選 (3)'!F21</f>
        <v>0</v>
      </c>
      <c r="AD5" s="16">
        <f t="shared" si="0"/>
        <v>0</v>
      </c>
      <c r="AE5" s="5">
        <f aca="true" t="shared" si="3" ref="AE5:AE10">COUNTIF(B5:AC5,"○")</f>
        <v>0</v>
      </c>
      <c r="AF5" s="39">
        <f aca="true" t="shared" si="4" ref="AF5:AF10">COUNTIF(B5:AC5,"△")</f>
        <v>0</v>
      </c>
      <c r="AG5" s="39">
        <f aca="true" t="shared" si="5" ref="AG5:AG10">COUNTIF(B5:AC5,"●")</f>
        <v>0</v>
      </c>
      <c r="AH5" s="5">
        <f t="shared" si="1"/>
        <v>0</v>
      </c>
      <c r="AI5" s="5">
        <f aca="true" t="shared" si="6" ref="AI5:AI10">SUM(E5,I5,M5,Q5,U5,Y5,AC5)</f>
        <v>0</v>
      </c>
      <c r="AJ5" s="5">
        <f t="shared" si="2"/>
        <v>0</v>
      </c>
      <c r="AK5" s="47"/>
    </row>
    <row r="6" spans="1:37" s="7" customFormat="1" ht="15.75" customHeight="1">
      <c r="A6" s="5" t="str">
        <f>J3</f>
        <v>愛　子</v>
      </c>
      <c r="B6" s="15"/>
      <c r="C6" s="12">
        <f>M4</f>
        <v>0</v>
      </c>
      <c r="D6" s="15" t="s">
        <v>28</v>
      </c>
      <c r="E6" s="13">
        <f>K4</f>
        <v>0</v>
      </c>
      <c r="F6" s="14"/>
      <c r="G6" s="15">
        <f>M5</f>
        <v>0</v>
      </c>
      <c r="H6" s="15"/>
      <c r="I6" s="16">
        <f>K5</f>
        <v>0</v>
      </c>
      <c r="J6" s="59"/>
      <c r="K6" s="60"/>
      <c r="L6" s="60"/>
      <c r="M6" s="61"/>
      <c r="N6" s="14"/>
      <c r="O6" s="18">
        <f>'１次予選 (2)'!C15</f>
        <v>0</v>
      </c>
      <c r="P6" s="18" t="s">
        <v>28</v>
      </c>
      <c r="Q6" s="20">
        <f>'１次予選 (2)'!F15</f>
        <v>0</v>
      </c>
      <c r="R6" s="14"/>
      <c r="S6" s="15">
        <f>'１次予選 (3)'!C24</f>
        <v>0</v>
      </c>
      <c r="T6" s="15" t="s">
        <v>28</v>
      </c>
      <c r="U6" s="16">
        <f>'１次予選 (3)'!F24</f>
        <v>0</v>
      </c>
      <c r="V6" s="14"/>
      <c r="W6" s="15">
        <f>'１次予選'!C30</f>
        <v>0</v>
      </c>
      <c r="X6" s="15" t="s">
        <v>28</v>
      </c>
      <c r="Y6" s="16">
        <f>'１次予選'!F30</f>
        <v>0</v>
      </c>
      <c r="Z6" s="14"/>
      <c r="AA6" s="15">
        <f>'１次予選'!C18</f>
        <v>0</v>
      </c>
      <c r="AB6" s="15" t="s">
        <v>28</v>
      </c>
      <c r="AC6" s="16">
        <f>'１次予選'!F18</f>
        <v>0</v>
      </c>
      <c r="AD6" s="16">
        <f t="shared" si="0"/>
        <v>0</v>
      </c>
      <c r="AE6" s="5">
        <f t="shared" si="3"/>
        <v>0</v>
      </c>
      <c r="AF6" s="39">
        <f t="shared" si="4"/>
        <v>0</v>
      </c>
      <c r="AG6" s="39">
        <f t="shared" si="5"/>
        <v>0</v>
      </c>
      <c r="AH6" s="5">
        <f t="shared" si="1"/>
        <v>0</v>
      </c>
      <c r="AI6" s="5">
        <f t="shared" si="6"/>
        <v>0</v>
      </c>
      <c r="AJ6" s="5">
        <f t="shared" si="2"/>
        <v>0</v>
      </c>
      <c r="AK6" s="47"/>
    </row>
    <row r="7" spans="1:37" s="7" customFormat="1" ht="15.75" customHeight="1">
      <c r="A7" s="5" t="str">
        <f>N3</f>
        <v>ＦＣ.加美</v>
      </c>
      <c r="B7" s="15"/>
      <c r="C7" s="12">
        <f>Q4</f>
        <v>0</v>
      </c>
      <c r="D7" s="15" t="s">
        <v>28</v>
      </c>
      <c r="E7" s="13">
        <f>O4</f>
        <v>0</v>
      </c>
      <c r="F7" s="14"/>
      <c r="G7" s="15">
        <f>Q5</f>
        <v>0</v>
      </c>
      <c r="H7" s="15"/>
      <c r="I7" s="16">
        <f>O5</f>
        <v>0</v>
      </c>
      <c r="J7" s="19"/>
      <c r="K7" s="18">
        <f>Q6</f>
        <v>0</v>
      </c>
      <c r="L7" s="15" t="s">
        <v>28</v>
      </c>
      <c r="M7" s="20">
        <f>O6</f>
        <v>0</v>
      </c>
      <c r="N7" s="56"/>
      <c r="O7" s="57"/>
      <c r="P7" s="57"/>
      <c r="Q7" s="58"/>
      <c r="R7" s="14"/>
      <c r="S7" s="15">
        <f>'１次予選'!C27</f>
        <v>0</v>
      </c>
      <c r="T7" s="15" t="s">
        <v>28</v>
      </c>
      <c r="U7" s="16">
        <f>'１次予選'!F27</f>
        <v>0</v>
      </c>
      <c r="V7" s="14"/>
      <c r="W7" s="15">
        <f>'１次予選 (3)'!C27</f>
        <v>0</v>
      </c>
      <c r="X7" s="15" t="s">
        <v>28</v>
      </c>
      <c r="Y7" s="16">
        <f>'１次予選 (3)'!F27</f>
        <v>0</v>
      </c>
      <c r="Z7" s="14"/>
      <c r="AA7" s="15">
        <f>'１次予選 (2)'!C27</f>
        <v>0</v>
      </c>
      <c r="AB7" s="15" t="s">
        <v>28</v>
      </c>
      <c r="AC7" s="16">
        <f>'１次予選 (2)'!F27</f>
        <v>0</v>
      </c>
      <c r="AD7" s="16">
        <f t="shared" si="0"/>
        <v>0</v>
      </c>
      <c r="AE7" s="5">
        <f t="shared" si="3"/>
        <v>0</v>
      </c>
      <c r="AF7" s="39">
        <f t="shared" si="4"/>
        <v>0</v>
      </c>
      <c r="AG7" s="39">
        <f t="shared" si="5"/>
        <v>0</v>
      </c>
      <c r="AH7" s="5">
        <f t="shared" si="1"/>
        <v>0</v>
      </c>
      <c r="AI7" s="5">
        <f t="shared" si="6"/>
        <v>0</v>
      </c>
      <c r="AJ7" s="5">
        <f t="shared" si="2"/>
        <v>0</v>
      </c>
      <c r="AK7" s="47"/>
    </row>
    <row r="8" spans="1:37" s="7" customFormat="1" ht="15.75" customHeight="1">
      <c r="A8" s="5" t="str">
        <f>R3</f>
        <v>多賀城FC</v>
      </c>
      <c r="B8" s="15"/>
      <c r="C8" s="15">
        <f>U4</f>
        <v>0</v>
      </c>
      <c r="D8" s="15" t="s">
        <v>28</v>
      </c>
      <c r="E8" s="16">
        <f>S4</f>
        <v>0</v>
      </c>
      <c r="F8" s="21"/>
      <c r="G8" s="18">
        <f>U5</f>
        <v>0</v>
      </c>
      <c r="H8" s="18" t="s">
        <v>28</v>
      </c>
      <c r="I8" s="20">
        <f>S5</f>
        <v>0</v>
      </c>
      <c r="J8" s="19"/>
      <c r="K8" s="18">
        <f>U6</f>
        <v>0</v>
      </c>
      <c r="L8" s="15" t="s">
        <v>28</v>
      </c>
      <c r="M8" s="20">
        <f>S6</f>
        <v>0</v>
      </c>
      <c r="N8" s="14"/>
      <c r="O8" s="15">
        <f>U7</f>
        <v>0</v>
      </c>
      <c r="P8" s="15" t="s">
        <v>28</v>
      </c>
      <c r="Q8" s="16">
        <f>S7</f>
        <v>0</v>
      </c>
      <c r="R8" s="56"/>
      <c r="S8" s="57"/>
      <c r="T8" s="57"/>
      <c r="U8" s="58"/>
      <c r="V8" s="14"/>
      <c r="W8" s="15">
        <f>'１次予選 (2)'!C30</f>
        <v>0</v>
      </c>
      <c r="X8" s="15" t="s">
        <v>28</v>
      </c>
      <c r="Y8" s="16">
        <f>'１次予選 (2)'!F30</f>
        <v>0</v>
      </c>
      <c r="Z8" s="14"/>
      <c r="AA8" s="15">
        <f>'１次予選 (2)'!C18</f>
        <v>0</v>
      </c>
      <c r="AB8" s="15" t="s">
        <v>28</v>
      </c>
      <c r="AC8" s="16">
        <f>'１次予選 (2)'!F18</f>
        <v>0</v>
      </c>
      <c r="AD8" s="16">
        <f t="shared" si="0"/>
        <v>0</v>
      </c>
      <c r="AE8" s="5">
        <f t="shared" si="3"/>
        <v>0</v>
      </c>
      <c r="AF8" s="39">
        <f t="shared" si="4"/>
        <v>0</v>
      </c>
      <c r="AG8" s="39">
        <f t="shared" si="5"/>
        <v>0</v>
      </c>
      <c r="AH8" s="5">
        <f t="shared" si="1"/>
        <v>0</v>
      </c>
      <c r="AI8" s="5">
        <f t="shared" si="6"/>
        <v>0</v>
      </c>
      <c r="AJ8" s="5">
        <f t="shared" si="2"/>
        <v>0</v>
      </c>
      <c r="AK8" s="47"/>
    </row>
    <row r="9" spans="1:37" s="7" customFormat="1" ht="15.75" customHeight="1">
      <c r="A9" s="5" t="str">
        <f>V3</f>
        <v>ラセルバロイ</v>
      </c>
      <c r="B9" s="15"/>
      <c r="C9" s="15">
        <f>Y4</f>
        <v>0</v>
      </c>
      <c r="D9" s="15" t="s">
        <v>28</v>
      </c>
      <c r="E9" s="16">
        <f>W4</f>
        <v>0</v>
      </c>
      <c r="F9" s="21"/>
      <c r="G9" s="18">
        <f>Y5</f>
        <v>0</v>
      </c>
      <c r="H9" s="18" t="s">
        <v>28</v>
      </c>
      <c r="I9" s="20">
        <f>W5</f>
        <v>0</v>
      </c>
      <c r="J9" s="14"/>
      <c r="K9" s="15">
        <f>Y6</f>
        <v>0</v>
      </c>
      <c r="L9" s="15" t="s">
        <v>28</v>
      </c>
      <c r="M9" s="16">
        <f>W6</f>
        <v>0</v>
      </c>
      <c r="N9" s="14"/>
      <c r="O9" s="15">
        <f>Y7</f>
        <v>0</v>
      </c>
      <c r="P9" s="15" t="s">
        <v>28</v>
      </c>
      <c r="Q9" s="16">
        <f>W7</f>
        <v>0</v>
      </c>
      <c r="R9" s="14"/>
      <c r="S9" s="15">
        <f>Y8</f>
        <v>0</v>
      </c>
      <c r="T9" s="15" t="s">
        <v>28</v>
      </c>
      <c r="U9" s="16">
        <f>W8</f>
        <v>0</v>
      </c>
      <c r="V9" s="56"/>
      <c r="W9" s="57"/>
      <c r="X9" s="57"/>
      <c r="Y9" s="58"/>
      <c r="Z9" s="14"/>
      <c r="AA9" s="15">
        <f>'１次予選 (3)'!C15</f>
        <v>0</v>
      </c>
      <c r="AB9" s="15" t="s">
        <v>28</v>
      </c>
      <c r="AC9" s="16">
        <f>'１次予選 (3)'!F15</f>
        <v>0</v>
      </c>
      <c r="AD9" s="16">
        <f t="shared" si="0"/>
        <v>0</v>
      </c>
      <c r="AE9" s="5">
        <f t="shared" si="3"/>
        <v>0</v>
      </c>
      <c r="AF9" s="39">
        <f t="shared" si="4"/>
        <v>0</v>
      </c>
      <c r="AG9" s="39">
        <f t="shared" si="5"/>
        <v>0</v>
      </c>
      <c r="AH9" s="5">
        <f t="shared" si="1"/>
        <v>0</v>
      </c>
      <c r="AI9" s="5">
        <f t="shared" si="6"/>
        <v>0</v>
      </c>
      <c r="AJ9" s="5">
        <f t="shared" si="2"/>
        <v>0</v>
      </c>
      <c r="AK9" s="47"/>
    </row>
    <row r="10" spans="1:37" s="7" customFormat="1" ht="15.75" customHeight="1">
      <c r="A10" s="5" t="str">
        <f>Z3</f>
        <v>NANGO</v>
      </c>
      <c r="B10" s="15"/>
      <c r="C10" s="18">
        <f>AC4</f>
        <v>0</v>
      </c>
      <c r="D10" s="18" t="s">
        <v>28</v>
      </c>
      <c r="E10" s="20">
        <f>AA4</f>
        <v>0</v>
      </c>
      <c r="F10" s="21"/>
      <c r="G10" s="15">
        <f>AC5</f>
        <v>0</v>
      </c>
      <c r="H10" s="15" t="s">
        <v>28</v>
      </c>
      <c r="I10" s="16">
        <f>AA5</f>
        <v>0</v>
      </c>
      <c r="J10" s="14"/>
      <c r="K10" s="15">
        <f>AC6</f>
        <v>0</v>
      </c>
      <c r="L10" s="15" t="s">
        <v>28</v>
      </c>
      <c r="M10" s="16">
        <f>AA6</f>
        <v>0</v>
      </c>
      <c r="N10" s="14"/>
      <c r="O10" s="15">
        <f>AC7</f>
        <v>0</v>
      </c>
      <c r="P10" s="15" t="s">
        <v>28</v>
      </c>
      <c r="Q10" s="16">
        <f>AA7</f>
        <v>0</v>
      </c>
      <c r="R10" s="14"/>
      <c r="S10" s="15">
        <f>AC8</f>
        <v>0</v>
      </c>
      <c r="T10" s="15" t="s">
        <v>28</v>
      </c>
      <c r="U10" s="16">
        <f>AA8</f>
        <v>0</v>
      </c>
      <c r="V10" s="14"/>
      <c r="W10" s="15">
        <f>AC9</f>
        <v>0</v>
      </c>
      <c r="X10" s="15" t="s">
        <v>28</v>
      </c>
      <c r="Y10" s="16">
        <f>AA9</f>
        <v>0</v>
      </c>
      <c r="Z10" s="56"/>
      <c r="AA10" s="57"/>
      <c r="AB10" s="57"/>
      <c r="AC10" s="58"/>
      <c r="AD10" s="16">
        <f t="shared" si="0"/>
        <v>0</v>
      </c>
      <c r="AE10" s="5">
        <f t="shared" si="3"/>
        <v>0</v>
      </c>
      <c r="AF10" s="5">
        <f t="shared" si="4"/>
        <v>0</v>
      </c>
      <c r="AG10" s="5">
        <f t="shared" si="5"/>
        <v>0</v>
      </c>
      <c r="AH10" s="5">
        <f t="shared" si="1"/>
        <v>0</v>
      </c>
      <c r="AI10" s="5">
        <f t="shared" si="6"/>
        <v>0</v>
      </c>
      <c r="AJ10" s="5">
        <f>SUM(AH10-AI10)</f>
        <v>0</v>
      </c>
      <c r="AK10" s="47"/>
    </row>
    <row r="11" spans="1:37" ht="15.75" customHeight="1">
      <c r="A11" s="35"/>
      <c r="B11" s="94" t="s">
        <v>37</v>
      </c>
      <c r="C11" s="94"/>
      <c r="D11" s="94"/>
      <c r="E11" s="94"/>
      <c r="F11" s="17"/>
      <c r="G11" s="17"/>
      <c r="H11" s="17"/>
      <c r="I11" s="17"/>
      <c r="J11" s="36" t="str">
        <f>'１次予選'!H12</f>
        <v>松島FBC P-2 ②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37">
        <f aca="true" t="shared" si="7" ref="AD11:AJ11">SUM(AD4:AD10)</f>
        <v>0</v>
      </c>
      <c r="AE11" s="37">
        <f t="shared" si="7"/>
        <v>0</v>
      </c>
      <c r="AF11" s="37">
        <f t="shared" si="7"/>
        <v>0</v>
      </c>
      <c r="AG11" s="37">
        <f t="shared" si="7"/>
        <v>0</v>
      </c>
      <c r="AH11" s="37">
        <f t="shared" si="7"/>
        <v>0</v>
      </c>
      <c r="AI11" s="37">
        <f t="shared" si="7"/>
        <v>0</v>
      </c>
      <c r="AJ11" s="37">
        <f t="shared" si="7"/>
        <v>0</v>
      </c>
      <c r="AK11" s="17"/>
    </row>
    <row r="12" spans="1:37" s="7" customFormat="1" ht="15.75" customHeight="1">
      <c r="A12" s="5"/>
      <c r="B12" s="87" t="str">
        <f>'１次予選'!I3</f>
        <v>富ケ丘</v>
      </c>
      <c r="C12" s="88"/>
      <c r="D12" s="88"/>
      <c r="E12" s="89"/>
      <c r="F12" s="87" t="str">
        <f>'１次予選'!I4</f>
        <v>塩釜FC</v>
      </c>
      <c r="G12" s="88"/>
      <c r="H12" s="88"/>
      <c r="I12" s="89"/>
      <c r="J12" s="87" t="str">
        <f>'１次予選'!I5</f>
        <v>白　石</v>
      </c>
      <c r="K12" s="88"/>
      <c r="L12" s="88"/>
      <c r="M12" s="89"/>
      <c r="N12" s="87" t="str">
        <f>'１次予選'!I6</f>
        <v>マリソル</v>
      </c>
      <c r="O12" s="88"/>
      <c r="P12" s="88"/>
      <c r="Q12" s="89"/>
      <c r="R12" s="87" t="str">
        <f>'１次予選'!I7</f>
        <v>Valen</v>
      </c>
      <c r="S12" s="88"/>
      <c r="T12" s="88"/>
      <c r="U12" s="89"/>
      <c r="V12" s="87" t="str">
        <f>'１次予選'!I8</f>
        <v>八本松</v>
      </c>
      <c r="W12" s="88"/>
      <c r="X12" s="88"/>
      <c r="Y12" s="89"/>
      <c r="Z12" s="87" t="str">
        <f>'１次予選'!I9</f>
        <v>古川杉の子</v>
      </c>
      <c r="AA12" s="88"/>
      <c r="AB12" s="88"/>
      <c r="AC12" s="89"/>
      <c r="AD12" s="16" t="s">
        <v>26</v>
      </c>
      <c r="AE12" s="41" t="s">
        <v>25</v>
      </c>
      <c r="AF12" s="41" t="s">
        <v>24</v>
      </c>
      <c r="AG12" s="41" t="s">
        <v>23</v>
      </c>
      <c r="AH12" s="5" t="s">
        <v>22</v>
      </c>
      <c r="AI12" s="5" t="s">
        <v>21</v>
      </c>
      <c r="AJ12" s="5" t="s">
        <v>20</v>
      </c>
      <c r="AK12" s="5" t="s">
        <v>19</v>
      </c>
    </row>
    <row r="13" spans="1:37" s="7" customFormat="1" ht="15.75" customHeight="1">
      <c r="A13" s="39" t="str">
        <f>B12</f>
        <v>富ケ丘</v>
      </c>
      <c r="B13" s="56"/>
      <c r="C13" s="57"/>
      <c r="D13" s="57"/>
      <c r="E13" s="58"/>
      <c r="F13" s="11"/>
      <c r="G13" s="38">
        <f>'１次予選 (2)'!H33</f>
        <v>0</v>
      </c>
      <c r="H13" s="12" t="s">
        <v>124</v>
      </c>
      <c r="I13" s="13">
        <f>'１次予選 (2)'!K33</f>
        <v>0</v>
      </c>
      <c r="J13" s="11"/>
      <c r="K13" s="12">
        <f>'１次予選 (3)'!H30</f>
        <v>0</v>
      </c>
      <c r="L13" s="12" t="s">
        <v>124</v>
      </c>
      <c r="M13" s="13">
        <f>'１次予選 (3)'!K30</f>
        <v>0</v>
      </c>
      <c r="N13" s="11"/>
      <c r="O13" s="12">
        <f>'１次予選'!H33</f>
        <v>0</v>
      </c>
      <c r="P13" s="12" t="s">
        <v>124</v>
      </c>
      <c r="Q13" s="13">
        <f>'１次予選'!K33</f>
        <v>0</v>
      </c>
      <c r="R13" s="11"/>
      <c r="S13" s="22">
        <f>'１次予選 (3)'!H18</f>
        <v>0</v>
      </c>
      <c r="T13" s="22" t="s">
        <v>124</v>
      </c>
      <c r="U13" s="23">
        <f>'１次予選 (3)'!K18</f>
        <v>0</v>
      </c>
      <c r="V13" s="19"/>
      <c r="W13" s="22">
        <f>'１次予選 (2)'!H21</f>
        <v>0</v>
      </c>
      <c r="X13" s="22" t="s">
        <v>124</v>
      </c>
      <c r="Y13" s="23">
        <f>'１次予選 (2)'!K21</f>
        <v>0</v>
      </c>
      <c r="Z13" s="19"/>
      <c r="AA13" s="22">
        <f>'１次予選'!H24</f>
        <v>0</v>
      </c>
      <c r="AB13" s="22" t="s">
        <v>124</v>
      </c>
      <c r="AC13" s="23">
        <f>'１次予選'!K24</f>
        <v>0</v>
      </c>
      <c r="AD13" s="13">
        <f aca="true" t="shared" si="8" ref="AD13:AD19">SUM((AE13*3)+(AF13*1))</f>
        <v>0</v>
      </c>
      <c r="AE13" s="39">
        <f>COUNTIF(B13:AC13,"○")</f>
        <v>0</v>
      </c>
      <c r="AF13" s="39">
        <f>COUNTIF(B13:AC13,"△")</f>
        <v>0</v>
      </c>
      <c r="AG13" s="39">
        <f>COUNTIF(B13:AC13,"●")</f>
        <v>0</v>
      </c>
      <c r="AH13" s="49">
        <f aca="true" t="shared" si="9" ref="AH13:AH19">SUM(C13,G13,K13,O13,S13,W13,AA13)</f>
        <v>0</v>
      </c>
      <c r="AI13" s="5">
        <f>SUM(E13,I13,M13,Q13,U13,Y13,AC13)</f>
        <v>0</v>
      </c>
      <c r="AJ13" s="39">
        <f aca="true" t="shared" si="10" ref="AJ13:AJ18">SUM(AH13-AI13)</f>
        <v>0</v>
      </c>
      <c r="AK13" s="47"/>
    </row>
    <row r="14" spans="1:37" s="7" customFormat="1" ht="15.75" customHeight="1">
      <c r="A14" s="5" t="str">
        <f>F12</f>
        <v>塩釜FC</v>
      </c>
      <c r="B14" s="15"/>
      <c r="C14" s="12">
        <f>I13</f>
        <v>0</v>
      </c>
      <c r="D14" s="12" t="s">
        <v>124</v>
      </c>
      <c r="E14" s="13">
        <f>G13</f>
        <v>0</v>
      </c>
      <c r="F14" s="56"/>
      <c r="G14" s="57"/>
      <c r="H14" s="57"/>
      <c r="I14" s="58"/>
      <c r="J14" s="19"/>
      <c r="K14" s="18">
        <f>'１次予選 (2)'!H24</f>
        <v>0</v>
      </c>
      <c r="L14" s="18" t="s">
        <v>124</v>
      </c>
      <c r="M14" s="20">
        <f>'１次予選 (2)'!K24</f>
        <v>0</v>
      </c>
      <c r="N14" s="14"/>
      <c r="O14" s="18">
        <f>'１次予選 (3)'!H33</f>
        <v>0</v>
      </c>
      <c r="P14" s="18" t="s">
        <v>124</v>
      </c>
      <c r="Q14" s="20">
        <f>'１次予選 (3)'!K33</f>
        <v>0</v>
      </c>
      <c r="R14" s="14"/>
      <c r="S14" s="15">
        <f>'１次予選'!H15</f>
        <v>0</v>
      </c>
      <c r="T14" s="15" t="s">
        <v>124</v>
      </c>
      <c r="U14" s="16">
        <f>'１次予選'!K15</f>
        <v>0</v>
      </c>
      <c r="V14" s="14"/>
      <c r="W14" s="15">
        <f>'１次予選'!H21</f>
        <v>0</v>
      </c>
      <c r="X14" s="15" t="s">
        <v>124</v>
      </c>
      <c r="Y14" s="16">
        <f>'１次予選'!K21</f>
        <v>0</v>
      </c>
      <c r="Z14" s="14"/>
      <c r="AA14" s="15">
        <f>'１次予選 (3)'!H21</f>
        <v>0</v>
      </c>
      <c r="AB14" s="15" t="s">
        <v>124</v>
      </c>
      <c r="AC14" s="16">
        <f>'１次予選 (3)'!K21</f>
        <v>0</v>
      </c>
      <c r="AD14" s="16">
        <f t="shared" si="8"/>
        <v>0</v>
      </c>
      <c r="AE14" s="5">
        <f aca="true" t="shared" si="11" ref="AE14:AE19">COUNTIF(B14:AC14,"○")</f>
        <v>0</v>
      </c>
      <c r="AF14" s="39">
        <f aca="true" t="shared" si="12" ref="AF14:AF19">COUNTIF(B14:AC14,"△")</f>
        <v>0</v>
      </c>
      <c r="AG14" s="39">
        <f aca="true" t="shared" si="13" ref="AG14:AG19">COUNTIF(B14:AC14,"●")</f>
        <v>0</v>
      </c>
      <c r="AH14" s="5">
        <f t="shared" si="9"/>
        <v>0</v>
      </c>
      <c r="AI14" s="5">
        <f aca="true" t="shared" si="14" ref="AI14:AI19">SUM(E14,I14,M14,Q14,U14,Y14,AC14)</f>
        <v>0</v>
      </c>
      <c r="AJ14" s="5">
        <f t="shared" si="10"/>
        <v>0</v>
      </c>
      <c r="AK14" s="47"/>
    </row>
    <row r="15" spans="1:37" s="7" customFormat="1" ht="15.75" customHeight="1">
      <c r="A15" s="5" t="str">
        <f>J12</f>
        <v>白　石</v>
      </c>
      <c r="B15" s="15"/>
      <c r="C15" s="12">
        <f>M13</f>
        <v>0</v>
      </c>
      <c r="D15" s="15" t="s">
        <v>124</v>
      </c>
      <c r="E15" s="13">
        <f>K13</f>
        <v>0</v>
      </c>
      <c r="F15" s="14"/>
      <c r="G15" s="15">
        <f>M14</f>
        <v>0</v>
      </c>
      <c r="H15" s="15"/>
      <c r="I15" s="16">
        <f>K14</f>
        <v>0</v>
      </c>
      <c r="J15" s="59"/>
      <c r="K15" s="60"/>
      <c r="L15" s="60"/>
      <c r="M15" s="61"/>
      <c r="N15" s="14"/>
      <c r="O15" s="18">
        <f>'１次予選 (2)'!H15</f>
        <v>0</v>
      </c>
      <c r="P15" s="18" t="s">
        <v>124</v>
      </c>
      <c r="Q15" s="20">
        <f>'１次予選 (2)'!K15</f>
        <v>0</v>
      </c>
      <c r="R15" s="14"/>
      <c r="S15" s="15">
        <f>'１次予選 (3)'!H24</f>
        <v>0</v>
      </c>
      <c r="T15" s="15" t="s">
        <v>124</v>
      </c>
      <c r="U15" s="16">
        <f>'１次予選 (3)'!K24</f>
        <v>0</v>
      </c>
      <c r="V15" s="14"/>
      <c r="W15" s="15">
        <f>'１次予選'!H30</f>
        <v>0</v>
      </c>
      <c r="X15" s="15" t="s">
        <v>124</v>
      </c>
      <c r="Y15" s="16">
        <f>'１次予選'!K30</f>
        <v>0</v>
      </c>
      <c r="Z15" s="14"/>
      <c r="AA15" s="15">
        <f>'１次予選'!H18</f>
        <v>0</v>
      </c>
      <c r="AB15" s="15" t="s">
        <v>124</v>
      </c>
      <c r="AC15" s="16">
        <f>'１次予選'!K18</f>
        <v>0</v>
      </c>
      <c r="AD15" s="16">
        <f t="shared" si="8"/>
        <v>0</v>
      </c>
      <c r="AE15" s="5">
        <f t="shared" si="11"/>
        <v>0</v>
      </c>
      <c r="AF15" s="39">
        <f t="shared" si="12"/>
        <v>0</v>
      </c>
      <c r="AG15" s="39">
        <f t="shared" si="13"/>
        <v>0</v>
      </c>
      <c r="AH15" s="5">
        <f t="shared" si="9"/>
        <v>0</v>
      </c>
      <c r="AI15" s="5">
        <f t="shared" si="14"/>
        <v>0</v>
      </c>
      <c r="AJ15" s="5">
        <f t="shared" si="10"/>
        <v>0</v>
      </c>
      <c r="AK15" s="47"/>
    </row>
    <row r="16" spans="1:37" s="7" customFormat="1" ht="15.75" customHeight="1">
      <c r="A16" s="5" t="str">
        <f>N12</f>
        <v>マリソル</v>
      </c>
      <c r="B16" s="15"/>
      <c r="C16" s="12">
        <f>Q13</f>
        <v>0</v>
      </c>
      <c r="D16" s="15" t="s">
        <v>124</v>
      </c>
      <c r="E16" s="13">
        <f>O13</f>
        <v>0</v>
      </c>
      <c r="F16" s="14"/>
      <c r="G16" s="15">
        <f>Q14</f>
        <v>0</v>
      </c>
      <c r="H16" s="15"/>
      <c r="I16" s="16">
        <f>O14</f>
        <v>0</v>
      </c>
      <c r="J16" s="19"/>
      <c r="K16" s="18">
        <f>Q15</f>
        <v>0</v>
      </c>
      <c r="L16" s="15" t="s">
        <v>124</v>
      </c>
      <c r="M16" s="20">
        <f>O15</f>
        <v>0</v>
      </c>
      <c r="N16" s="56"/>
      <c r="O16" s="57"/>
      <c r="P16" s="57"/>
      <c r="Q16" s="58"/>
      <c r="R16" s="14"/>
      <c r="S16" s="15">
        <f>'１次予選'!H27</f>
        <v>0</v>
      </c>
      <c r="T16" s="15" t="s">
        <v>124</v>
      </c>
      <c r="U16" s="16">
        <f>'１次予選'!K27</f>
        <v>0</v>
      </c>
      <c r="V16" s="14"/>
      <c r="W16" s="15">
        <f>'１次予選 (3)'!H27</f>
        <v>0</v>
      </c>
      <c r="X16" s="15" t="s">
        <v>124</v>
      </c>
      <c r="Y16" s="16">
        <f>'１次予選 (3)'!K27</f>
        <v>0</v>
      </c>
      <c r="Z16" s="14"/>
      <c r="AA16" s="15">
        <f>'１次予選 (2)'!H27</f>
        <v>0</v>
      </c>
      <c r="AB16" s="15" t="s">
        <v>124</v>
      </c>
      <c r="AC16" s="16">
        <f>'１次予選 (2)'!K27</f>
        <v>0</v>
      </c>
      <c r="AD16" s="16">
        <f t="shared" si="8"/>
        <v>0</v>
      </c>
      <c r="AE16" s="5">
        <f t="shared" si="11"/>
        <v>0</v>
      </c>
      <c r="AF16" s="39">
        <f t="shared" si="12"/>
        <v>0</v>
      </c>
      <c r="AG16" s="39">
        <f t="shared" si="13"/>
        <v>0</v>
      </c>
      <c r="AH16" s="5">
        <f t="shared" si="9"/>
        <v>0</v>
      </c>
      <c r="AI16" s="5">
        <f t="shared" si="14"/>
        <v>0</v>
      </c>
      <c r="AJ16" s="5">
        <f t="shared" si="10"/>
        <v>0</v>
      </c>
      <c r="AK16" s="47"/>
    </row>
    <row r="17" spans="1:37" s="7" customFormat="1" ht="15.75" customHeight="1">
      <c r="A17" s="5" t="str">
        <f>R12</f>
        <v>Valen</v>
      </c>
      <c r="B17" s="15"/>
      <c r="C17" s="15">
        <f>U13</f>
        <v>0</v>
      </c>
      <c r="D17" s="15" t="s">
        <v>124</v>
      </c>
      <c r="E17" s="16">
        <f>S13</f>
        <v>0</v>
      </c>
      <c r="F17" s="21"/>
      <c r="G17" s="18">
        <f>U14</f>
        <v>0</v>
      </c>
      <c r="H17" s="18" t="s">
        <v>124</v>
      </c>
      <c r="I17" s="20">
        <f>S14</f>
        <v>0</v>
      </c>
      <c r="J17" s="19"/>
      <c r="K17" s="18">
        <f>U15</f>
        <v>0</v>
      </c>
      <c r="L17" s="15" t="s">
        <v>124</v>
      </c>
      <c r="M17" s="20">
        <f>S15</f>
        <v>0</v>
      </c>
      <c r="N17" s="14"/>
      <c r="O17" s="15">
        <f>U16</f>
        <v>0</v>
      </c>
      <c r="P17" s="15" t="s">
        <v>124</v>
      </c>
      <c r="Q17" s="16">
        <f>S16</f>
        <v>0</v>
      </c>
      <c r="R17" s="56"/>
      <c r="S17" s="57"/>
      <c r="T17" s="57"/>
      <c r="U17" s="58"/>
      <c r="V17" s="14"/>
      <c r="W17" s="15">
        <f>'１次予選 (2)'!H30</f>
        <v>0</v>
      </c>
      <c r="X17" s="15" t="s">
        <v>124</v>
      </c>
      <c r="Y17" s="16">
        <f>'１次予選 (2)'!K30</f>
        <v>0</v>
      </c>
      <c r="Z17" s="14"/>
      <c r="AA17" s="15">
        <f>'１次予選 (2)'!H18</f>
        <v>0</v>
      </c>
      <c r="AB17" s="15" t="s">
        <v>124</v>
      </c>
      <c r="AC17" s="16">
        <f>'１次予選 (2)'!K18</f>
        <v>0</v>
      </c>
      <c r="AD17" s="16">
        <f t="shared" si="8"/>
        <v>0</v>
      </c>
      <c r="AE17" s="5">
        <f t="shared" si="11"/>
        <v>0</v>
      </c>
      <c r="AF17" s="39">
        <f t="shared" si="12"/>
        <v>0</v>
      </c>
      <c r="AG17" s="39">
        <f t="shared" si="13"/>
        <v>0</v>
      </c>
      <c r="AH17" s="5">
        <f t="shared" si="9"/>
        <v>0</v>
      </c>
      <c r="AI17" s="5">
        <f t="shared" si="14"/>
        <v>0</v>
      </c>
      <c r="AJ17" s="5">
        <f t="shared" si="10"/>
        <v>0</v>
      </c>
      <c r="AK17" s="47"/>
    </row>
    <row r="18" spans="1:37" s="7" customFormat="1" ht="15.75" customHeight="1">
      <c r="A18" s="5" t="str">
        <f>V12</f>
        <v>八本松</v>
      </c>
      <c r="B18" s="15"/>
      <c r="C18" s="15">
        <f>Y13</f>
        <v>0</v>
      </c>
      <c r="D18" s="15" t="s">
        <v>124</v>
      </c>
      <c r="E18" s="16">
        <f>W13</f>
        <v>0</v>
      </c>
      <c r="F18" s="21"/>
      <c r="G18" s="18">
        <f>Y14</f>
        <v>0</v>
      </c>
      <c r="H18" s="18" t="s">
        <v>124</v>
      </c>
      <c r="I18" s="20">
        <f>W14</f>
        <v>0</v>
      </c>
      <c r="J18" s="14"/>
      <c r="K18" s="15">
        <f>Y15</f>
        <v>0</v>
      </c>
      <c r="L18" s="15" t="s">
        <v>124</v>
      </c>
      <c r="M18" s="16">
        <f>W15</f>
        <v>0</v>
      </c>
      <c r="N18" s="14"/>
      <c r="O18" s="15">
        <f>Y16</f>
        <v>0</v>
      </c>
      <c r="P18" s="15" t="s">
        <v>124</v>
      </c>
      <c r="Q18" s="16">
        <f>W16</f>
        <v>0</v>
      </c>
      <c r="R18" s="14"/>
      <c r="S18" s="15">
        <f>Y17</f>
        <v>0</v>
      </c>
      <c r="T18" s="15" t="s">
        <v>124</v>
      </c>
      <c r="U18" s="16">
        <f>W17</f>
        <v>0</v>
      </c>
      <c r="V18" s="56"/>
      <c r="W18" s="57"/>
      <c r="X18" s="57"/>
      <c r="Y18" s="58"/>
      <c r="Z18" s="14"/>
      <c r="AA18" s="15">
        <f>'１次予選 (3)'!H15</f>
        <v>0</v>
      </c>
      <c r="AB18" s="15" t="s">
        <v>124</v>
      </c>
      <c r="AC18" s="16">
        <f>'１次予選 (3)'!K15</f>
        <v>0</v>
      </c>
      <c r="AD18" s="16">
        <f t="shared" si="8"/>
        <v>0</v>
      </c>
      <c r="AE18" s="5">
        <f t="shared" si="11"/>
        <v>0</v>
      </c>
      <c r="AF18" s="39">
        <f t="shared" si="12"/>
        <v>0</v>
      </c>
      <c r="AG18" s="39">
        <f t="shared" si="13"/>
        <v>0</v>
      </c>
      <c r="AH18" s="5">
        <f t="shared" si="9"/>
        <v>0</v>
      </c>
      <c r="AI18" s="5">
        <f t="shared" si="14"/>
        <v>0</v>
      </c>
      <c r="AJ18" s="5">
        <f t="shared" si="10"/>
        <v>0</v>
      </c>
      <c r="AK18" s="47"/>
    </row>
    <row r="19" spans="1:37" s="7" customFormat="1" ht="15.75" customHeight="1">
      <c r="A19" s="5" t="str">
        <f>Z12</f>
        <v>古川杉の子</v>
      </c>
      <c r="B19" s="15"/>
      <c r="C19" s="18">
        <f>AC13</f>
        <v>0</v>
      </c>
      <c r="D19" s="18" t="s">
        <v>124</v>
      </c>
      <c r="E19" s="20">
        <f>AA13</f>
        <v>0</v>
      </c>
      <c r="F19" s="21"/>
      <c r="G19" s="15">
        <f>AC14</f>
        <v>0</v>
      </c>
      <c r="H19" s="15" t="s">
        <v>124</v>
      </c>
      <c r="I19" s="16">
        <f>AA14</f>
        <v>0</v>
      </c>
      <c r="J19" s="14"/>
      <c r="K19" s="15">
        <f>AC15</f>
        <v>0</v>
      </c>
      <c r="L19" s="15" t="s">
        <v>124</v>
      </c>
      <c r="M19" s="16">
        <f>AA15</f>
        <v>0</v>
      </c>
      <c r="N19" s="14"/>
      <c r="O19" s="15">
        <f>AC16</f>
        <v>0</v>
      </c>
      <c r="P19" s="15" t="s">
        <v>124</v>
      </c>
      <c r="Q19" s="16">
        <f>AA16</f>
        <v>0</v>
      </c>
      <c r="R19" s="14"/>
      <c r="S19" s="15">
        <f>AC17</f>
        <v>0</v>
      </c>
      <c r="T19" s="15" t="s">
        <v>124</v>
      </c>
      <c r="U19" s="16">
        <f>AA17</f>
        <v>0</v>
      </c>
      <c r="V19" s="14"/>
      <c r="W19" s="15">
        <f>AC18</f>
        <v>0</v>
      </c>
      <c r="X19" s="15" t="s">
        <v>124</v>
      </c>
      <c r="Y19" s="16">
        <f>AA18</f>
        <v>0</v>
      </c>
      <c r="Z19" s="56"/>
      <c r="AA19" s="57"/>
      <c r="AB19" s="57"/>
      <c r="AC19" s="58"/>
      <c r="AD19" s="16">
        <f t="shared" si="8"/>
        <v>0</v>
      </c>
      <c r="AE19" s="5">
        <f t="shared" si="11"/>
        <v>0</v>
      </c>
      <c r="AF19" s="5">
        <f t="shared" si="12"/>
        <v>0</v>
      </c>
      <c r="AG19" s="5">
        <f t="shared" si="13"/>
        <v>0</v>
      </c>
      <c r="AH19" s="5">
        <f t="shared" si="9"/>
        <v>0</v>
      </c>
      <c r="AI19" s="5">
        <f t="shared" si="14"/>
        <v>0</v>
      </c>
      <c r="AJ19" s="5">
        <f>SUM(AH19-AI19)</f>
        <v>0</v>
      </c>
      <c r="AK19" s="47"/>
    </row>
    <row r="20" spans="1:37" ht="15.75" customHeight="1">
      <c r="A20" s="35"/>
      <c r="B20" s="94" t="s">
        <v>38</v>
      </c>
      <c r="C20" s="94"/>
      <c r="D20" s="94"/>
      <c r="E20" s="94"/>
      <c r="F20" s="17"/>
      <c r="G20" s="48"/>
      <c r="H20" s="48"/>
      <c r="I20" s="48"/>
      <c r="J20" s="48" t="str">
        <f>'１次予選'!M12</f>
        <v>石巻FBF   ①</v>
      </c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37">
        <f aca="true" t="shared" si="15" ref="AD20:AJ20">SUM(AD13:AD19)</f>
        <v>0</v>
      </c>
      <c r="AE20" s="37">
        <f t="shared" si="15"/>
        <v>0</v>
      </c>
      <c r="AF20" s="37">
        <f t="shared" si="15"/>
        <v>0</v>
      </c>
      <c r="AG20" s="37">
        <f t="shared" si="15"/>
        <v>0</v>
      </c>
      <c r="AH20" s="37">
        <f t="shared" si="15"/>
        <v>0</v>
      </c>
      <c r="AI20" s="37">
        <f t="shared" si="15"/>
        <v>0</v>
      </c>
      <c r="AJ20" s="37">
        <f t="shared" si="15"/>
        <v>0</v>
      </c>
      <c r="AK20" s="17"/>
    </row>
    <row r="21" spans="1:37" s="7" customFormat="1" ht="15.75" customHeight="1">
      <c r="A21" s="42"/>
      <c r="B21" s="88" t="str">
        <f>'１次予選'!N3</f>
        <v>あすなろFC</v>
      </c>
      <c r="C21" s="88"/>
      <c r="D21" s="88"/>
      <c r="E21" s="89"/>
      <c r="F21" s="87" t="str">
        <f>'１次予選'!N4</f>
        <v>石巻FC</v>
      </c>
      <c r="G21" s="88"/>
      <c r="H21" s="88"/>
      <c r="I21" s="89"/>
      <c r="J21" s="87" t="str">
        <f>'１次予選'!N5</f>
        <v>FC.大谷</v>
      </c>
      <c r="K21" s="88"/>
      <c r="L21" s="88"/>
      <c r="M21" s="89"/>
      <c r="N21" s="87" t="str">
        <f>'１次予選'!N6</f>
        <v>袋　原</v>
      </c>
      <c r="O21" s="88"/>
      <c r="P21" s="88"/>
      <c r="Q21" s="89"/>
      <c r="R21" s="87" t="str">
        <f>'１次予選'!N7</f>
        <v>FC.セレスタ</v>
      </c>
      <c r="S21" s="88"/>
      <c r="T21" s="88"/>
      <c r="U21" s="89"/>
      <c r="V21" s="87" t="str">
        <f>'１次予選'!N8</f>
        <v>荒浜FC</v>
      </c>
      <c r="W21" s="88"/>
      <c r="X21" s="88"/>
      <c r="Y21" s="89"/>
      <c r="Z21" s="73" t="str">
        <f>'１次予選'!N9</f>
        <v>青　山</v>
      </c>
      <c r="AA21" s="73"/>
      <c r="AB21" s="73"/>
      <c r="AC21" s="73"/>
      <c r="AD21" s="5" t="s">
        <v>26</v>
      </c>
      <c r="AE21" s="41" t="s">
        <v>25</v>
      </c>
      <c r="AF21" s="41" t="s">
        <v>24</v>
      </c>
      <c r="AG21" s="41" t="s">
        <v>23</v>
      </c>
      <c r="AH21" s="5" t="s">
        <v>22</v>
      </c>
      <c r="AI21" s="5" t="s">
        <v>21</v>
      </c>
      <c r="AJ21" s="5" t="s">
        <v>20</v>
      </c>
      <c r="AK21" s="5" t="s">
        <v>19</v>
      </c>
    </row>
    <row r="22" spans="1:37" s="7" customFormat="1" ht="15.75" customHeight="1">
      <c r="A22" s="39" t="str">
        <f>B21</f>
        <v>あすなろFC</v>
      </c>
      <c r="B22" s="56"/>
      <c r="C22" s="57"/>
      <c r="D22" s="57"/>
      <c r="E22" s="58"/>
      <c r="F22" s="11"/>
      <c r="G22" s="38">
        <f>'１次予選 (2)'!M33</f>
        <v>0</v>
      </c>
      <c r="H22" s="12" t="s">
        <v>28</v>
      </c>
      <c r="I22" s="13">
        <f>'１次予選 (2)'!P33</f>
        <v>0</v>
      </c>
      <c r="J22" s="11"/>
      <c r="K22" s="12">
        <f>'１次予選 (3)'!M30</f>
        <v>0</v>
      </c>
      <c r="L22" s="12" t="s">
        <v>28</v>
      </c>
      <c r="M22" s="13">
        <f>'１次予選 (3)'!P30</f>
        <v>0</v>
      </c>
      <c r="N22" s="11"/>
      <c r="O22" s="12">
        <f>'１次予選'!M33</f>
        <v>0</v>
      </c>
      <c r="P22" s="12" t="s">
        <v>28</v>
      </c>
      <c r="Q22" s="13">
        <f>'１次予選'!P33</f>
        <v>0</v>
      </c>
      <c r="R22" s="11"/>
      <c r="S22" s="22">
        <f>'１次予選 (3)'!M18</f>
        <v>0</v>
      </c>
      <c r="T22" s="22" t="s">
        <v>28</v>
      </c>
      <c r="U22" s="23">
        <f>'１次予選 (3)'!P18</f>
        <v>0</v>
      </c>
      <c r="V22" s="19"/>
      <c r="W22" s="22">
        <f>'１次予選 (2)'!M21</f>
        <v>0</v>
      </c>
      <c r="X22" s="22" t="s">
        <v>28</v>
      </c>
      <c r="Y22" s="23">
        <f>'１次予選 (2)'!P21</f>
        <v>0</v>
      </c>
      <c r="Z22" s="19"/>
      <c r="AA22" s="22">
        <f>'１次予選'!M24</f>
        <v>0</v>
      </c>
      <c r="AB22" s="22" t="s">
        <v>28</v>
      </c>
      <c r="AC22" s="23">
        <f>'１次予選'!P24</f>
        <v>0</v>
      </c>
      <c r="AD22" s="13">
        <f aca="true" t="shared" si="16" ref="AD22:AD28">SUM((AE22*3)+(AF22*1))</f>
        <v>0</v>
      </c>
      <c r="AE22" s="39">
        <f>COUNTIF(B22:AC22,"○")</f>
        <v>0</v>
      </c>
      <c r="AF22" s="39">
        <f>COUNTIF(B22:AC22,"△")</f>
        <v>0</v>
      </c>
      <c r="AG22" s="39">
        <f>COUNTIF(B22:AC22,"●")</f>
        <v>0</v>
      </c>
      <c r="AH22" s="49">
        <f aca="true" t="shared" si="17" ref="AH22:AH28">SUM(C22,G22,K22,O22,S22,W22,AA22)</f>
        <v>0</v>
      </c>
      <c r="AI22" s="5">
        <f>SUM(E22,I22,M22,Q22,U22,Y22,AC22)</f>
        <v>0</v>
      </c>
      <c r="AJ22" s="39">
        <f aca="true" t="shared" si="18" ref="AJ22:AJ27">SUM(AH22-AI22)</f>
        <v>0</v>
      </c>
      <c r="AK22" s="47"/>
    </row>
    <row r="23" spans="1:37" s="7" customFormat="1" ht="15.75" customHeight="1">
      <c r="A23" s="5" t="str">
        <f>F21</f>
        <v>石巻FC</v>
      </c>
      <c r="B23" s="15"/>
      <c r="C23" s="12">
        <f>I22</f>
        <v>0</v>
      </c>
      <c r="D23" s="12" t="s">
        <v>28</v>
      </c>
      <c r="E23" s="13">
        <f>G22</f>
        <v>0</v>
      </c>
      <c r="F23" s="56"/>
      <c r="G23" s="57"/>
      <c r="H23" s="57"/>
      <c r="I23" s="58"/>
      <c r="J23" s="19"/>
      <c r="K23" s="18">
        <f>'１次予選 (2)'!M24</f>
        <v>0</v>
      </c>
      <c r="L23" s="18" t="s">
        <v>28</v>
      </c>
      <c r="M23" s="20">
        <f>'１次予選 (2)'!P24</f>
        <v>0</v>
      </c>
      <c r="N23" s="14"/>
      <c r="O23" s="18">
        <f>'１次予選 (3)'!M33</f>
        <v>0</v>
      </c>
      <c r="P23" s="18" t="s">
        <v>28</v>
      </c>
      <c r="Q23" s="20">
        <f>'１次予選 (3)'!P33</f>
        <v>0</v>
      </c>
      <c r="R23" s="14"/>
      <c r="S23" s="15">
        <f>'１次予選'!M15</f>
        <v>0</v>
      </c>
      <c r="T23" s="15" t="s">
        <v>28</v>
      </c>
      <c r="U23" s="16">
        <f>'１次予選'!P15</f>
        <v>0</v>
      </c>
      <c r="V23" s="14"/>
      <c r="W23" s="15">
        <f>'１次予選'!M21</f>
        <v>0</v>
      </c>
      <c r="X23" s="15" t="s">
        <v>28</v>
      </c>
      <c r="Y23" s="16">
        <f>'１次予選'!P21</f>
        <v>0</v>
      </c>
      <c r="Z23" s="14"/>
      <c r="AA23" s="15">
        <f>'１次予選 (3)'!M21</f>
        <v>0</v>
      </c>
      <c r="AB23" s="15" t="s">
        <v>28</v>
      </c>
      <c r="AC23" s="16">
        <f>'１次予選 (3)'!P21</f>
        <v>0</v>
      </c>
      <c r="AD23" s="16">
        <f t="shared" si="16"/>
        <v>0</v>
      </c>
      <c r="AE23" s="5">
        <f aca="true" t="shared" si="19" ref="AE23:AE28">COUNTIF(B23:AC23,"○")</f>
        <v>0</v>
      </c>
      <c r="AF23" s="39">
        <f aca="true" t="shared" si="20" ref="AF23:AF28">COUNTIF(B23:AC23,"△")</f>
        <v>0</v>
      </c>
      <c r="AG23" s="39">
        <f aca="true" t="shared" si="21" ref="AG23:AG28">COUNTIF(B23:AC23,"●")</f>
        <v>0</v>
      </c>
      <c r="AH23" s="5">
        <f t="shared" si="17"/>
        <v>0</v>
      </c>
      <c r="AI23" s="5">
        <f aca="true" t="shared" si="22" ref="AI23:AI28">SUM(E23,I23,M23,Q23,U23,Y23,AC23)</f>
        <v>0</v>
      </c>
      <c r="AJ23" s="5">
        <f t="shared" si="18"/>
        <v>0</v>
      </c>
      <c r="AK23" s="47"/>
    </row>
    <row r="24" spans="1:37" s="7" customFormat="1" ht="15.75" customHeight="1">
      <c r="A24" s="5" t="str">
        <f>J21</f>
        <v>FC.大谷</v>
      </c>
      <c r="B24" s="15"/>
      <c r="C24" s="12">
        <f>M22</f>
        <v>0</v>
      </c>
      <c r="D24" s="15" t="s">
        <v>28</v>
      </c>
      <c r="E24" s="13">
        <f>K22</f>
        <v>0</v>
      </c>
      <c r="F24" s="14"/>
      <c r="G24" s="15">
        <f>M23</f>
        <v>0</v>
      </c>
      <c r="H24" s="15"/>
      <c r="I24" s="16">
        <f>K23</f>
        <v>0</v>
      </c>
      <c r="J24" s="59"/>
      <c r="K24" s="60"/>
      <c r="L24" s="60"/>
      <c r="M24" s="61"/>
      <c r="N24" s="14"/>
      <c r="O24" s="18">
        <f>'１次予選 (2)'!M15</f>
        <v>0</v>
      </c>
      <c r="P24" s="18" t="s">
        <v>28</v>
      </c>
      <c r="Q24" s="20">
        <f>'１次予選 (2)'!P15</f>
        <v>0</v>
      </c>
      <c r="R24" s="14"/>
      <c r="S24" s="15">
        <f>'１次予選 (3)'!M24</f>
        <v>0</v>
      </c>
      <c r="T24" s="15" t="s">
        <v>28</v>
      </c>
      <c r="U24" s="16">
        <f>'１次予選 (3)'!P24</f>
        <v>0</v>
      </c>
      <c r="V24" s="14"/>
      <c r="W24" s="15">
        <f>'１次予選'!M30</f>
        <v>0</v>
      </c>
      <c r="X24" s="15" t="s">
        <v>28</v>
      </c>
      <c r="Y24" s="16">
        <f>'１次予選'!P30</f>
        <v>0</v>
      </c>
      <c r="Z24" s="14"/>
      <c r="AA24" s="15">
        <f>'１次予選'!M18</f>
        <v>0</v>
      </c>
      <c r="AB24" s="15" t="s">
        <v>28</v>
      </c>
      <c r="AC24" s="16">
        <f>'１次予選'!P18</f>
        <v>0</v>
      </c>
      <c r="AD24" s="16">
        <f t="shared" si="16"/>
        <v>0</v>
      </c>
      <c r="AE24" s="5">
        <f t="shared" si="19"/>
        <v>0</v>
      </c>
      <c r="AF24" s="39">
        <f t="shared" si="20"/>
        <v>0</v>
      </c>
      <c r="AG24" s="39">
        <f t="shared" si="21"/>
        <v>0</v>
      </c>
      <c r="AH24" s="5">
        <f t="shared" si="17"/>
        <v>0</v>
      </c>
      <c r="AI24" s="5">
        <f t="shared" si="22"/>
        <v>0</v>
      </c>
      <c r="AJ24" s="5">
        <f t="shared" si="18"/>
        <v>0</v>
      </c>
      <c r="AK24" s="47"/>
    </row>
    <row r="25" spans="1:37" s="7" customFormat="1" ht="15.75" customHeight="1">
      <c r="A25" s="5" t="str">
        <f>N21</f>
        <v>袋　原</v>
      </c>
      <c r="B25" s="15"/>
      <c r="C25" s="12">
        <f>Q22</f>
        <v>0</v>
      </c>
      <c r="D25" s="15" t="s">
        <v>28</v>
      </c>
      <c r="E25" s="13">
        <f>O22</f>
        <v>0</v>
      </c>
      <c r="F25" s="14"/>
      <c r="G25" s="15">
        <f>Q23</f>
        <v>0</v>
      </c>
      <c r="H25" s="15"/>
      <c r="I25" s="16">
        <f>O23</f>
        <v>0</v>
      </c>
      <c r="J25" s="19"/>
      <c r="K25" s="18">
        <f>Q24</f>
        <v>0</v>
      </c>
      <c r="L25" s="15" t="s">
        <v>28</v>
      </c>
      <c r="M25" s="20">
        <f>O24</f>
        <v>0</v>
      </c>
      <c r="N25" s="56"/>
      <c r="O25" s="57"/>
      <c r="P25" s="57"/>
      <c r="Q25" s="58"/>
      <c r="R25" s="14"/>
      <c r="S25" s="15">
        <f>'１次予選'!M27</f>
        <v>0</v>
      </c>
      <c r="T25" s="15" t="s">
        <v>28</v>
      </c>
      <c r="U25" s="16">
        <f>'１次予選'!P27</f>
        <v>0</v>
      </c>
      <c r="V25" s="14"/>
      <c r="W25" s="15">
        <f>'１次予選 (3)'!M27</f>
        <v>0</v>
      </c>
      <c r="X25" s="15" t="s">
        <v>28</v>
      </c>
      <c r="Y25" s="16">
        <f>'１次予選 (3)'!P27</f>
        <v>0</v>
      </c>
      <c r="Z25" s="14"/>
      <c r="AA25" s="15">
        <f>'１次予選 (2)'!M27</f>
        <v>0</v>
      </c>
      <c r="AB25" s="15" t="s">
        <v>28</v>
      </c>
      <c r="AC25" s="16">
        <f>'１次予選 (2)'!P27</f>
        <v>0</v>
      </c>
      <c r="AD25" s="16">
        <f t="shared" si="16"/>
        <v>0</v>
      </c>
      <c r="AE25" s="5">
        <f t="shared" si="19"/>
        <v>0</v>
      </c>
      <c r="AF25" s="39">
        <f t="shared" si="20"/>
        <v>0</v>
      </c>
      <c r="AG25" s="39">
        <f t="shared" si="21"/>
        <v>0</v>
      </c>
      <c r="AH25" s="5">
        <f t="shared" si="17"/>
        <v>0</v>
      </c>
      <c r="AI25" s="5">
        <f t="shared" si="22"/>
        <v>0</v>
      </c>
      <c r="AJ25" s="5">
        <f t="shared" si="18"/>
        <v>0</v>
      </c>
      <c r="AK25" s="47"/>
    </row>
    <row r="26" spans="1:37" s="7" customFormat="1" ht="15.75" customHeight="1">
      <c r="A26" s="5" t="str">
        <f>R21</f>
        <v>FC.セレスタ</v>
      </c>
      <c r="B26" s="15"/>
      <c r="C26" s="15">
        <f>U22</f>
        <v>0</v>
      </c>
      <c r="D26" s="15" t="s">
        <v>28</v>
      </c>
      <c r="E26" s="16">
        <f>S22</f>
        <v>0</v>
      </c>
      <c r="F26" s="21"/>
      <c r="G26" s="18">
        <f>U23</f>
        <v>0</v>
      </c>
      <c r="H26" s="18" t="s">
        <v>28</v>
      </c>
      <c r="I26" s="20">
        <f>S23</f>
        <v>0</v>
      </c>
      <c r="J26" s="19"/>
      <c r="K26" s="18">
        <f>U24</f>
        <v>0</v>
      </c>
      <c r="L26" s="15" t="s">
        <v>28</v>
      </c>
      <c r="M26" s="20">
        <f>S24</f>
        <v>0</v>
      </c>
      <c r="N26" s="14"/>
      <c r="O26" s="15">
        <f>U25</f>
        <v>0</v>
      </c>
      <c r="P26" s="15" t="s">
        <v>28</v>
      </c>
      <c r="Q26" s="16">
        <f>S25</f>
        <v>0</v>
      </c>
      <c r="R26" s="56"/>
      <c r="S26" s="57"/>
      <c r="T26" s="57"/>
      <c r="U26" s="58"/>
      <c r="V26" s="14"/>
      <c r="W26" s="15">
        <f>'１次予選 (2)'!M30</f>
        <v>0</v>
      </c>
      <c r="X26" s="15" t="s">
        <v>28</v>
      </c>
      <c r="Y26" s="16">
        <f>'１次予選 (2)'!P30</f>
        <v>0</v>
      </c>
      <c r="Z26" s="14"/>
      <c r="AA26" s="15">
        <f>'１次予選 (2)'!M18</f>
        <v>0</v>
      </c>
      <c r="AB26" s="15" t="s">
        <v>28</v>
      </c>
      <c r="AC26" s="16">
        <f>'１次予選 (2)'!P18</f>
        <v>0</v>
      </c>
      <c r="AD26" s="16">
        <f t="shared" si="16"/>
        <v>0</v>
      </c>
      <c r="AE26" s="5">
        <f t="shared" si="19"/>
        <v>0</v>
      </c>
      <c r="AF26" s="39">
        <f t="shared" si="20"/>
        <v>0</v>
      </c>
      <c r="AG26" s="39">
        <f t="shared" si="21"/>
        <v>0</v>
      </c>
      <c r="AH26" s="5">
        <f t="shared" si="17"/>
        <v>0</v>
      </c>
      <c r="AI26" s="5">
        <f t="shared" si="22"/>
        <v>0</v>
      </c>
      <c r="AJ26" s="5">
        <f t="shared" si="18"/>
        <v>0</v>
      </c>
      <c r="AK26" s="47"/>
    </row>
    <row r="27" spans="1:37" s="7" customFormat="1" ht="15.75" customHeight="1">
      <c r="A27" s="5" t="str">
        <f>V21</f>
        <v>荒浜FC</v>
      </c>
      <c r="B27" s="15"/>
      <c r="C27" s="15">
        <f>Y22</f>
        <v>0</v>
      </c>
      <c r="D27" s="15" t="s">
        <v>28</v>
      </c>
      <c r="E27" s="16">
        <f>W22</f>
        <v>0</v>
      </c>
      <c r="F27" s="21"/>
      <c r="G27" s="18">
        <f>Y23</f>
        <v>0</v>
      </c>
      <c r="H27" s="18" t="s">
        <v>28</v>
      </c>
      <c r="I27" s="20">
        <f>W23</f>
        <v>0</v>
      </c>
      <c r="J27" s="14"/>
      <c r="K27" s="15">
        <f>Y24</f>
        <v>0</v>
      </c>
      <c r="L27" s="15" t="s">
        <v>28</v>
      </c>
      <c r="M27" s="16">
        <f>W24</f>
        <v>0</v>
      </c>
      <c r="N27" s="14"/>
      <c r="O27" s="15">
        <f>Y25</f>
        <v>0</v>
      </c>
      <c r="P27" s="15" t="s">
        <v>28</v>
      </c>
      <c r="Q27" s="16">
        <f>W25</f>
        <v>0</v>
      </c>
      <c r="R27" s="14"/>
      <c r="S27" s="15">
        <f>Y26</f>
        <v>0</v>
      </c>
      <c r="T27" s="15" t="s">
        <v>28</v>
      </c>
      <c r="U27" s="16">
        <f>W26</f>
        <v>0</v>
      </c>
      <c r="V27" s="56"/>
      <c r="W27" s="57"/>
      <c r="X27" s="57"/>
      <c r="Y27" s="58"/>
      <c r="Z27" s="14"/>
      <c r="AA27" s="15">
        <f>'１次予選 (3)'!M15</f>
        <v>0</v>
      </c>
      <c r="AB27" s="15" t="s">
        <v>28</v>
      </c>
      <c r="AC27" s="16">
        <f>'１次予選 (3)'!P15</f>
        <v>0</v>
      </c>
      <c r="AD27" s="16">
        <f t="shared" si="16"/>
        <v>0</v>
      </c>
      <c r="AE27" s="5">
        <f t="shared" si="19"/>
        <v>0</v>
      </c>
      <c r="AF27" s="39">
        <f t="shared" si="20"/>
        <v>0</v>
      </c>
      <c r="AG27" s="39">
        <f t="shared" si="21"/>
        <v>0</v>
      </c>
      <c r="AH27" s="5">
        <f t="shared" si="17"/>
        <v>0</v>
      </c>
      <c r="AI27" s="5">
        <f t="shared" si="22"/>
        <v>0</v>
      </c>
      <c r="AJ27" s="5">
        <f t="shared" si="18"/>
        <v>0</v>
      </c>
      <c r="AK27" s="47"/>
    </row>
    <row r="28" spans="1:37" s="7" customFormat="1" ht="15.75" customHeight="1">
      <c r="A28" s="5" t="str">
        <f>Z21</f>
        <v>青　山</v>
      </c>
      <c r="B28" s="15"/>
      <c r="C28" s="18">
        <f>AC22</f>
        <v>0</v>
      </c>
      <c r="D28" s="18" t="s">
        <v>28</v>
      </c>
      <c r="E28" s="20">
        <f>AA22</f>
        <v>0</v>
      </c>
      <c r="F28" s="21"/>
      <c r="G28" s="15">
        <f>AC23</f>
        <v>0</v>
      </c>
      <c r="H28" s="15" t="s">
        <v>28</v>
      </c>
      <c r="I28" s="16">
        <f>AA23</f>
        <v>0</v>
      </c>
      <c r="J28" s="14"/>
      <c r="K28" s="15">
        <f>AC24</f>
        <v>0</v>
      </c>
      <c r="L28" s="15" t="s">
        <v>28</v>
      </c>
      <c r="M28" s="16">
        <f>AA24</f>
        <v>0</v>
      </c>
      <c r="N28" s="14"/>
      <c r="O28" s="15">
        <f>AC25</f>
        <v>0</v>
      </c>
      <c r="P28" s="15" t="s">
        <v>28</v>
      </c>
      <c r="Q28" s="16">
        <f>AA25</f>
        <v>0</v>
      </c>
      <c r="R28" s="14"/>
      <c r="S28" s="15">
        <f>AC26</f>
        <v>0</v>
      </c>
      <c r="T28" s="15" t="s">
        <v>28</v>
      </c>
      <c r="U28" s="16">
        <f>AA26</f>
        <v>0</v>
      </c>
      <c r="V28" s="14"/>
      <c r="W28" s="15">
        <f>AC27</f>
        <v>0</v>
      </c>
      <c r="X28" s="15" t="s">
        <v>28</v>
      </c>
      <c r="Y28" s="16">
        <f>AA27</f>
        <v>0</v>
      </c>
      <c r="Z28" s="56"/>
      <c r="AA28" s="57"/>
      <c r="AB28" s="57"/>
      <c r="AC28" s="58"/>
      <c r="AD28" s="16">
        <f t="shared" si="16"/>
        <v>0</v>
      </c>
      <c r="AE28" s="5">
        <f t="shared" si="19"/>
        <v>0</v>
      </c>
      <c r="AF28" s="5">
        <f t="shared" si="20"/>
        <v>0</v>
      </c>
      <c r="AG28" s="5">
        <f t="shared" si="21"/>
        <v>0</v>
      </c>
      <c r="AH28" s="5">
        <f t="shared" si="17"/>
        <v>0</v>
      </c>
      <c r="AI28" s="5">
        <f t="shared" si="22"/>
        <v>0</v>
      </c>
      <c r="AJ28" s="5">
        <f>SUM(AH28-AI28)</f>
        <v>0</v>
      </c>
      <c r="AK28" s="47"/>
    </row>
    <row r="29" spans="1:37" ht="15.75" customHeight="1">
      <c r="A29" s="35"/>
      <c r="B29" s="94" t="s">
        <v>39</v>
      </c>
      <c r="C29" s="94"/>
      <c r="D29" s="94"/>
      <c r="E29" s="94"/>
      <c r="F29" s="17"/>
      <c r="G29" s="48"/>
      <c r="H29" s="48"/>
      <c r="I29" s="48"/>
      <c r="J29" s="48" t="str">
        <f>'１次予選'!R12</f>
        <v>石巻FBF   ②</v>
      </c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37">
        <f>SUM(AD22:AD28)</f>
        <v>0</v>
      </c>
      <c r="AE29" s="37">
        <f aca="true" t="shared" si="23" ref="AE29:AJ29">SUM(AE22:AE28)</f>
        <v>0</v>
      </c>
      <c r="AF29" s="37">
        <f t="shared" si="23"/>
        <v>0</v>
      </c>
      <c r="AG29" s="37">
        <f t="shared" si="23"/>
        <v>0</v>
      </c>
      <c r="AH29" s="37">
        <f t="shared" si="23"/>
        <v>0</v>
      </c>
      <c r="AI29" s="37">
        <f t="shared" si="23"/>
        <v>0</v>
      </c>
      <c r="AJ29" s="37">
        <f t="shared" si="23"/>
        <v>0</v>
      </c>
      <c r="AK29" s="17"/>
    </row>
    <row r="30" spans="1:37" s="7" customFormat="1" ht="15.75" customHeight="1">
      <c r="A30" s="42"/>
      <c r="B30" s="73" t="str">
        <f>'１次予選'!S3</f>
        <v>仙台中田</v>
      </c>
      <c r="C30" s="73"/>
      <c r="D30" s="73"/>
      <c r="E30" s="73"/>
      <c r="F30" s="73" t="str">
        <f>'１次予選'!S4</f>
        <v>高　砂</v>
      </c>
      <c r="G30" s="73"/>
      <c r="H30" s="73"/>
      <c r="I30" s="73"/>
      <c r="J30" s="73" t="str">
        <f>'１次予選'!S5</f>
        <v>コバルトーレ</v>
      </c>
      <c r="K30" s="73"/>
      <c r="L30" s="73"/>
      <c r="M30" s="73"/>
      <c r="N30" s="73" t="str">
        <f>'１次予選'!S6</f>
        <v>メッセ宮城</v>
      </c>
      <c r="O30" s="73"/>
      <c r="P30" s="73"/>
      <c r="Q30" s="73"/>
      <c r="R30" s="73" t="str">
        <f>'１次予選'!S7</f>
        <v>F・中山</v>
      </c>
      <c r="S30" s="73"/>
      <c r="T30" s="73"/>
      <c r="U30" s="73"/>
      <c r="V30" s="73" t="str">
        <f>'１次予選'!S8</f>
        <v>アバンSC</v>
      </c>
      <c r="W30" s="73"/>
      <c r="X30" s="73"/>
      <c r="Y30" s="73"/>
      <c r="Z30" s="73" t="str">
        <f>'１次予選'!S9</f>
        <v>館　腰</v>
      </c>
      <c r="AA30" s="73"/>
      <c r="AB30" s="73"/>
      <c r="AC30" s="73"/>
      <c r="AD30" s="5" t="s">
        <v>26</v>
      </c>
      <c r="AE30" s="41" t="s">
        <v>25</v>
      </c>
      <c r="AF30" s="41" t="s">
        <v>24</v>
      </c>
      <c r="AG30" s="41" t="s">
        <v>23</v>
      </c>
      <c r="AH30" s="5" t="s">
        <v>22</v>
      </c>
      <c r="AI30" s="5" t="s">
        <v>21</v>
      </c>
      <c r="AJ30" s="5" t="s">
        <v>20</v>
      </c>
      <c r="AK30" s="5" t="s">
        <v>19</v>
      </c>
    </row>
    <row r="31" spans="1:37" s="7" customFormat="1" ht="15.75" customHeight="1">
      <c r="A31" s="39" t="str">
        <f>B30</f>
        <v>仙台中田</v>
      </c>
      <c r="B31" s="56"/>
      <c r="C31" s="57"/>
      <c r="D31" s="57"/>
      <c r="E31" s="58"/>
      <c r="F31" s="11"/>
      <c r="G31" s="38">
        <f>'１次予選 (2)'!R33</f>
        <v>0</v>
      </c>
      <c r="H31" s="12" t="s">
        <v>28</v>
      </c>
      <c r="I31" s="13">
        <f>'１次予選 (2)'!U33</f>
        <v>0</v>
      </c>
      <c r="J31" s="11"/>
      <c r="K31" s="12">
        <f>'１次予選 (3)'!R30</f>
        <v>0</v>
      </c>
      <c r="L31" s="12" t="s">
        <v>28</v>
      </c>
      <c r="M31" s="13">
        <f>'１次予選 (3)'!U30</f>
        <v>0</v>
      </c>
      <c r="N31" s="11"/>
      <c r="O31" s="12">
        <f>'１次予選'!R33</f>
        <v>0</v>
      </c>
      <c r="P31" s="12" t="s">
        <v>28</v>
      </c>
      <c r="Q31" s="13">
        <f>'１次予選'!U33</f>
        <v>0</v>
      </c>
      <c r="R31" s="11"/>
      <c r="S31" s="22">
        <f>'１次予選 (3)'!R18</f>
        <v>0</v>
      </c>
      <c r="T31" s="22" t="s">
        <v>28</v>
      </c>
      <c r="U31" s="23">
        <f>'１次予選 (3)'!U18</f>
        <v>0</v>
      </c>
      <c r="V31" s="19"/>
      <c r="W31" s="22">
        <f>'１次予選 (2)'!R21</f>
        <v>0</v>
      </c>
      <c r="X31" s="22" t="s">
        <v>28</v>
      </c>
      <c r="Y31" s="23">
        <f>'１次予選 (2)'!U21</f>
        <v>0</v>
      </c>
      <c r="Z31" s="19"/>
      <c r="AA31" s="22">
        <f>'１次予選'!R24</f>
        <v>0</v>
      </c>
      <c r="AB31" s="22" t="s">
        <v>28</v>
      </c>
      <c r="AC31" s="23">
        <f>'１次予選'!U24</f>
        <v>0</v>
      </c>
      <c r="AD31" s="13">
        <f aca="true" t="shared" si="24" ref="AD31:AD37">SUM((AE31*3)+(AF31*1))</f>
        <v>0</v>
      </c>
      <c r="AE31" s="39">
        <f>COUNTIF(B31:AC31,"○")</f>
        <v>0</v>
      </c>
      <c r="AF31" s="39">
        <f>COUNTIF(B31:AC31,"△")</f>
        <v>0</v>
      </c>
      <c r="AG31" s="39">
        <f>COUNTIF(B31:AC31,"●")</f>
        <v>0</v>
      </c>
      <c r="AH31" s="49">
        <f aca="true" t="shared" si="25" ref="AH31:AH37">SUM(C31,G31,K31,O31,S31,W31,AA31)</f>
        <v>0</v>
      </c>
      <c r="AI31" s="5">
        <f>SUM(E31,I31,M31,Q31,U31,Y31,AC31)</f>
        <v>0</v>
      </c>
      <c r="AJ31" s="39">
        <f aca="true" t="shared" si="26" ref="AJ31:AJ36">SUM(AH31-AI31)</f>
        <v>0</v>
      </c>
      <c r="AK31" s="47"/>
    </row>
    <row r="32" spans="1:37" s="7" customFormat="1" ht="15.75" customHeight="1">
      <c r="A32" s="5" t="str">
        <f>F30</f>
        <v>高　砂</v>
      </c>
      <c r="B32" s="15"/>
      <c r="C32" s="12">
        <f>I31</f>
        <v>0</v>
      </c>
      <c r="D32" s="12" t="s">
        <v>28</v>
      </c>
      <c r="E32" s="13">
        <f>G31</f>
        <v>0</v>
      </c>
      <c r="F32" s="56"/>
      <c r="G32" s="57"/>
      <c r="H32" s="57"/>
      <c r="I32" s="58"/>
      <c r="J32" s="19"/>
      <c r="K32" s="18">
        <f>'１次予選 (2)'!R24</f>
        <v>0</v>
      </c>
      <c r="L32" s="18" t="s">
        <v>28</v>
      </c>
      <c r="M32" s="20">
        <f>'１次予選 (2)'!U24</f>
        <v>0</v>
      </c>
      <c r="N32" s="14"/>
      <c r="O32" s="18">
        <f>'１次予選 (3)'!R33</f>
        <v>0</v>
      </c>
      <c r="P32" s="18" t="s">
        <v>28</v>
      </c>
      <c r="Q32" s="20">
        <f>'１次予選 (3)'!U33</f>
        <v>0</v>
      </c>
      <c r="R32" s="14"/>
      <c r="S32" s="15">
        <f>'１次予選'!R15</f>
        <v>0</v>
      </c>
      <c r="T32" s="15" t="s">
        <v>28</v>
      </c>
      <c r="U32" s="16">
        <f>'１次予選'!U15</f>
        <v>0</v>
      </c>
      <c r="V32" s="14"/>
      <c r="W32" s="15">
        <f>'１次予選'!R21</f>
        <v>0</v>
      </c>
      <c r="X32" s="15" t="s">
        <v>28</v>
      </c>
      <c r="Y32" s="16">
        <f>'１次予選'!U21</f>
        <v>0</v>
      </c>
      <c r="Z32" s="14"/>
      <c r="AA32" s="15">
        <f>'１次予選 (3)'!R21</f>
        <v>0</v>
      </c>
      <c r="AB32" s="15" t="s">
        <v>28</v>
      </c>
      <c r="AC32" s="16">
        <f>'１次予選 (3)'!U21</f>
        <v>0</v>
      </c>
      <c r="AD32" s="16">
        <f t="shared" si="24"/>
        <v>0</v>
      </c>
      <c r="AE32" s="5">
        <f aca="true" t="shared" si="27" ref="AE32:AE37">COUNTIF(B32:AC32,"○")</f>
        <v>0</v>
      </c>
      <c r="AF32" s="39">
        <f aca="true" t="shared" si="28" ref="AF32:AF37">COUNTIF(B32:AC32,"△")</f>
        <v>0</v>
      </c>
      <c r="AG32" s="39">
        <f aca="true" t="shared" si="29" ref="AG32:AG37">COUNTIF(B32:AC32,"●")</f>
        <v>0</v>
      </c>
      <c r="AH32" s="5">
        <f t="shared" si="25"/>
        <v>0</v>
      </c>
      <c r="AI32" s="5">
        <f aca="true" t="shared" si="30" ref="AI32:AI37">SUM(E32,I32,M32,Q32,U32,Y32,AC32)</f>
        <v>0</v>
      </c>
      <c r="AJ32" s="5">
        <f t="shared" si="26"/>
        <v>0</v>
      </c>
      <c r="AK32" s="47"/>
    </row>
    <row r="33" spans="1:37" s="7" customFormat="1" ht="15.75" customHeight="1">
      <c r="A33" s="39" t="str">
        <f>J30</f>
        <v>コバルトーレ</v>
      </c>
      <c r="B33" s="15"/>
      <c r="C33" s="12">
        <f>M31</f>
        <v>0</v>
      </c>
      <c r="D33" s="15" t="s">
        <v>28</v>
      </c>
      <c r="E33" s="13">
        <f>K31</f>
        <v>0</v>
      </c>
      <c r="F33" s="14"/>
      <c r="G33" s="15">
        <f>M32</f>
        <v>0</v>
      </c>
      <c r="H33" s="15"/>
      <c r="I33" s="16">
        <f>K32</f>
        <v>0</v>
      </c>
      <c r="J33" s="59"/>
      <c r="K33" s="60"/>
      <c r="L33" s="60"/>
      <c r="M33" s="61"/>
      <c r="N33" s="14"/>
      <c r="O33" s="18">
        <f>'１次予選 (2)'!R15</f>
        <v>0</v>
      </c>
      <c r="P33" s="18" t="s">
        <v>28</v>
      </c>
      <c r="Q33" s="20">
        <f>'１次予選 (2)'!U15</f>
        <v>0</v>
      </c>
      <c r="R33" s="14"/>
      <c r="S33" s="15">
        <f>'１次予選 (3)'!R24</f>
        <v>0</v>
      </c>
      <c r="T33" s="15" t="s">
        <v>28</v>
      </c>
      <c r="U33" s="16">
        <f>'１次予選 (3)'!U24</f>
        <v>0</v>
      </c>
      <c r="V33" s="14"/>
      <c r="W33" s="15">
        <f>'１次予選'!R30</f>
        <v>0</v>
      </c>
      <c r="X33" s="15" t="s">
        <v>28</v>
      </c>
      <c r="Y33" s="16">
        <f>'１次予選'!U30</f>
        <v>0</v>
      </c>
      <c r="Z33" s="14"/>
      <c r="AA33" s="15">
        <f>'１次予選'!R18</f>
        <v>0</v>
      </c>
      <c r="AB33" s="15" t="s">
        <v>28</v>
      </c>
      <c r="AC33" s="16">
        <f>'１次予選'!U18</f>
        <v>0</v>
      </c>
      <c r="AD33" s="16">
        <f t="shared" si="24"/>
        <v>0</v>
      </c>
      <c r="AE33" s="5">
        <f t="shared" si="27"/>
        <v>0</v>
      </c>
      <c r="AF33" s="39">
        <f t="shared" si="28"/>
        <v>0</v>
      </c>
      <c r="AG33" s="39">
        <f t="shared" si="29"/>
        <v>0</v>
      </c>
      <c r="AH33" s="5">
        <f t="shared" si="25"/>
        <v>0</v>
      </c>
      <c r="AI33" s="5">
        <f t="shared" si="30"/>
        <v>0</v>
      </c>
      <c r="AJ33" s="5">
        <f t="shared" si="26"/>
        <v>0</v>
      </c>
      <c r="AK33" s="47"/>
    </row>
    <row r="34" spans="1:37" s="7" customFormat="1" ht="15.75" customHeight="1">
      <c r="A34" s="5" t="str">
        <f>N30</f>
        <v>メッセ宮城</v>
      </c>
      <c r="B34" s="15"/>
      <c r="C34" s="12">
        <f>Q31</f>
        <v>0</v>
      </c>
      <c r="D34" s="15" t="s">
        <v>28</v>
      </c>
      <c r="E34" s="13">
        <f>O31</f>
        <v>0</v>
      </c>
      <c r="F34" s="14"/>
      <c r="G34" s="15">
        <f>Q32</f>
        <v>0</v>
      </c>
      <c r="H34" s="15"/>
      <c r="I34" s="16">
        <f>O32</f>
        <v>0</v>
      </c>
      <c r="J34" s="19"/>
      <c r="K34" s="18">
        <f>Q33</f>
        <v>0</v>
      </c>
      <c r="L34" s="15" t="s">
        <v>28</v>
      </c>
      <c r="M34" s="20">
        <f>O33</f>
        <v>0</v>
      </c>
      <c r="N34" s="56"/>
      <c r="O34" s="57"/>
      <c r="P34" s="57"/>
      <c r="Q34" s="58"/>
      <c r="R34" s="14"/>
      <c r="S34" s="15">
        <f>'１次予選'!R27</f>
        <v>0</v>
      </c>
      <c r="T34" s="15" t="s">
        <v>28</v>
      </c>
      <c r="U34" s="16">
        <f>'１次予選'!U27</f>
        <v>0</v>
      </c>
      <c r="V34" s="14"/>
      <c r="W34" s="15">
        <f>'１次予選 (3)'!R27</f>
        <v>0</v>
      </c>
      <c r="X34" s="15" t="s">
        <v>28</v>
      </c>
      <c r="Y34" s="16">
        <f>'１次予選 (3)'!U27</f>
        <v>0</v>
      </c>
      <c r="Z34" s="14"/>
      <c r="AA34" s="15">
        <f>'１次予選 (2)'!R27</f>
        <v>0</v>
      </c>
      <c r="AB34" s="15" t="s">
        <v>28</v>
      </c>
      <c r="AC34" s="16">
        <f>'１次予選 (2)'!U27</f>
        <v>0</v>
      </c>
      <c r="AD34" s="16">
        <f t="shared" si="24"/>
        <v>0</v>
      </c>
      <c r="AE34" s="5">
        <f t="shared" si="27"/>
        <v>0</v>
      </c>
      <c r="AF34" s="39">
        <f t="shared" si="28"/>
        <v>0</v>
      </c>
      <c r="AG34" s="39">
        <f t="shared" si="29"/>
        <v>0</v>
      </c>
      <c r="AH34" s="5">
        <f t="shared" si="25"/>
        <v>0</v>
      </c>
      <c r="AI34" s="5">
        <f t="shared" si="30"/>
        <v>0</v>
      </c>
      <c r="AJ34" s="5">
        <f t="shared" si="26"/>
        <v>0</v>
      </c>
      <c r="AK34" s="47"/>
    </row>
    <row r="35" spans="1:37" s="7" customFormat="1" ht="15.75" customHeight="1">
      <c r="A35" s="39" t="str">
        <f>R30</f>
        <v>F・中山</v>
      </c>
      <c r="B35" s="15"/>
      <c r="C35" s="15">
        <f>U31</f>
        <v>0</v>
      </c>
      <c r="D35" s="15" t="s">
        <v>28</v>
      </c>
      <c r="E35" s="16">
        <f>S31</f>
        <v>0</v>
      </c>
      <c r="F35" s="21"/>
      <c r="G35" s="18">
        <f>U32</f>
        <v>0</v>
      </c>
      <c r="H35" s="18" t="s">
        <v>28</v>
      </c>
      <c r="I35" s="20">
        <f>S32</f>
        <v>0</v>
      </c>
      <c r="J35" s="19"/>
      <c r="K35" s="18">
        <f>U33</f>
        <v>0</v>
      </c>
      <c r="L35" s="15" t="s">
        <v>28</v>
      </c>
      <c r="M35" s="20">
        <f>S33</f>
        <v>0</v>
      </c>
      <c r="N35" s="14"/>
      <c r="O35" s="15">
        <f>U34</f>
        <v>0</v>
      </c>
      <c r="P35" s="15" t="s">
        <v>28</v>
      </c>
      <c r="Q35" s="16">
        <f>S34</f>
        <v>0</v>
      </c>
      <c r="R35" s="56"/>
      <c r="S35" s="57"/>
      <c r="T35" s="57"/>
      <c r="U35" s="58"/>
      <c r="V35" s="14"/>
      <c r="W35" s="15">
        <f>'１次予選 (2)'!R30</f>
        <v>0</v>
      </c>
      <c r="X35" s="15" t="s">
        <v>28</v>
      </c>
      <c r="Y35" s="16">
        <f>'１次予選 (2)'!U30</f>
        <v>0</v>
      </c>
      <c r="Z35" s="14"/>
      <c r="AA35" s="15">
        <f>'１次予選 (2)'!R18</f>
        <v>0</v>
      </c>
      <c r="AB35" s="15" t="s">
        <v>28</v>
      </c>
      <c r="AC35" s="16">
        <f>'１次予選 (2)'!U18</f>
        <v>0</v>
      </c>
      <c r="AD35" s="16">
        <f t="shared" si="24"/>
        <v>0</v>
      </c>
      <c r="AE35" s="5">
        <f t="shared" si="27"/>
        <v>0</v>
      </c>
      <c r="AF35" s="39">
        <f t="shared" si="28"/>
        <v>0</v>
      </c>
      <c r="AG35" s="39">
        <f t="shared" si="29"/>
        <v>0</v>
      </c>
      <c r="AH35" s="5">
        <f t="shared" si="25"/>
        <v>0</v>
      </c>
      <c r="AI35" s="5">
        <f t="shared" si="30"/>
        <v>0</v>
      </c>
      <c r="AJ35" s="5">
        <f t="shared" si="26"/>
        <v>0</v>
      </c>
      <c r="AK35" s="47"/>
    </row>
    <row r="36" spans="1:37" s="7" customFormat="1" ht="15.75" customHeight="1">
      <c r="A36" s="5" t="str">
        <f>V30</f>
        <v>アバンSC</v>
      </c>
      <c r="B36" s="15"/>
      <c r="C36" s="15">
        <f>Y31</f>
        <v>0</v>
      </c>
      <c r="D36" s="15" t="s">
        <v>28</v>
      </c>
      <c r="E36" s="16">
        <f>W31</f>
        <v>0</v>
      </c>
      <c r="F36" s="21"/>
      <c r="G36" s="18">
        <f>Y32</f>
        <v>0</v>
      </c>
      <c r="H36" s="18" t="s">
        <v>28</v>
      </c>
      <c r="I36" s="20">
        <f>W32</f>
        <v>0</v>
      </c>
      <c r="J36" s="14"/>
      <c r="K36" s="15">
        <f>Y33</f>
        <v>0</v>
      </c>
      <c r="L36" s="15" t="s">
        <v>28</v>
      </c>
      <c r="M36" s="16">
        <f>W33</f>
        <v>0</v>
      </c>
      <c r="N36" s="14"/>
      <c r="O36" s="15">
        <f>Y34</f>
        <v>0</v>
      </c>
      <c r="P36" s="15" t="s">
        <v>28</v>
      </c>
      <c r="Q36" s="16">
        <f>W34</f>
        <v>0</v>
      </c>
      <c r="R36" s="14"/>
      <c r="S36" s="15">
        <f>Y35</f>
        <v>0</v>
      </c>
      <c r="T36" s="15" t="s">
        <v>28</v>
      </c>
      <c r="U36" s="16">
        <f>W35</f>
        <v>0</v>
      </c>
      <c r="V36" s="56"/>
      <c r="W36" s="57"/>
      <c r="X36" s="57"/>
      <c r="Y36" s="58"/>
      <c r="Z36" s="14"/>
      <c r="AA36" s="15">
        <f>'１次予選 (3)'!R15</f>
        <v>0</v>
      </c>
      <c r="AB36" s="15" t="s">
        <v>28</v>
      </c>
      <c r="AC36" s="16">
        <f>'１次予選 (3)'!U15</f>
        <v>0</v>
      </c>
      <c r="AD36" s="16">
        <f t="shared" si="24"/>
        <v>0</v>
      </c>
      <c r="AE36" s="5">
        <f t="shared" si="27"/>
        <v>0</v>
      </c>
      <c r="AF36" s="39">
        <f t="shared" si="28"/>
        <v>0</v>
      </c>
      <c r="AG36" s="39">
        <f t="shared" si="29"/>
        <v>0</v>
      </c>
      <c r="AH36" s="5">
        <f t="shared" si="25"/>
        <v>0</v>
      </c>
      <c r="AI36" s="5">
        <f t="shared" si="30"/>
        <v>0</v>
      </c>
      <c r="AJ36" s="5">
        <f t="shared" si="26"/>
        <v>0</v>
      </c>
      <c r="AK36" s="47"/>
    </row>
    <row r="37" spans="1:37" s="7" customFormat="1" ht="15.75" customHeight="1">
      <c r="A37" s="5" t="str">
        <f>Z30</f>
        <v>館　腰</v>
      </c>
      <c r="B37" s="15"/>
      <c r="C37" s="18">
        <f>AC31</f>
        <v>0</v>
      </c>
      <c r="D37" s="18" t="s">
        <v>28</v>
      </c>
      <c r="E37" s="20">
        <f>AA31</f>
        <v>0</v>
      </c>
      <c r="F37" s="21"/>
      <c r="G37" s="15">
        <f>AC32</f>
        <v>0</v>
      </c>
      <c r="H37" s="15" t="s">
        <v>28</v>
      </c>
      <c r="I37" s="16">
        <f>AA32</f>
        <v>0</v>
      </c>
      <c r="J37" s="14"/>
      <c r="K37" s="15">
        <f>AC33</f>
        <v>0</v>
      </c>
      <c r="L37" s="15" t="s">
        <v>28</v>
      </c>
      <c r="M37" s="16">
        <f>AA33</f>
        <v>0</v>
      </c>
      <c r="N37" s="14"/>
      <c r="O37" s="15">
        <f>AC34</f>
        <v>0</v>
      </c>
      <c r="P37" s="15" t="s">
        <v>28</v>
      </c>
      <c r="Q37" s="16">
        <f>AA34</f>
        <v>0</v>
      </c>
      <c r="R37" s="14"/>
      <c r="S37" s="15">
        <f>AC35</f>
        <v>0</v>
      </c>
      <c r="T37" s="15" t="s">
        <v>28</v>
      </c>
      <c r="U37" s="16">
        <f>AA35</f>
        <v>0</v>
      </c>
      <c r="V37" s="14"/>
      <c r="W37" s="15">
        <f>AC36</f>
        <v>0</v>
      </c>
      <c r="X37" s="15" t="s">
        <v>28</v>
      </c>
      <c r="Y37" s="16">
        <f>AA36</f>
        <v>0</v>
      </c>
      <c r="Z37" s="56"/>
      <c r="AA37" s="57"/>
      <c r="AB37" s="57"/>
      <c r="AC37" s="58"/>
      <c r="AD37" s="16">
        <f t="shared" si="24"/>
        <v>0</v>
      </c>
      <c r="AE37" s="5">
        <f t="shared" si="27"/>
        <v>0</v>
      </c>
      <c r="AF37" s="5">
        <f t="shared" si="28"/>
        <v>0</v>
      </c>
      <c r="AG37" s="5">
        <f t="shared" si="29"/>
        <v>0</v>
      </c>
      <c r="AH37" s="5">
        <f t="shared" si="25"/>
        <v>0</v>
      </c>
      <c r="AI37" s="5">
        <f t="shared" si="30"/>
        <v>0</v>
      </c>
      <c r="AJ37" s="5">
        <f>SUM(AH37-AI37)</f>
        <v>0</v>
      </c>
      <c r="AK37" s="47"/>
    </row>
    <row r="38" spans="1:37" s="7" customFormat="1" ht="24.75" customHeight="1">
      <c r="A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37">
        <f aca="true" t="shared" si="31" ref="AD38:AJ38">SUM(AD31:AD37)</f>
        <v>0</v>
      </c>
      <c r="AE38" s="37">
        <f t="shared" si="31"/>
        <v>0</v>
      </c>
      <c r="AF38" s="37">
        <f t="shared" si="31"/>
        <v>0</v>
      </c>
      <c r="AG38" s="37">
        <f t="shared" si="31"/>
        <v>0</v>
      </c>
      <c r="AH38" s="37">
        <f t="shared" si="31"/>
        <v>0</v>
      </c>
      <c r="AI38" s="37">
        <f t="shared" si="31"/>
        <v>0</v>
      </c>
      <c r="AJ38" s="37">
        <f t="shared" si="31"/>
        <v>0</v>
      </c>
      <c r="AK38" s="17"/>
    </row>
    <row r="39" spans="1:29" ht="15.75" customHeight="1">
      <c r="A39" s="35"/>
      <c r="B39" s="94" t="s">
        <v>40</v>
      </c>
      <c r="C39" s="94"/>
      <c r="D39" s="94"/>
      <c r="E39" s="94"/>
      <c r="F39" s="17"/>
      <c r="G39" s="17"/>
      <c r="H39" s="17"/>
      <c r="I39" s="17"/>
      <c r="J39" s="53" t="str">
        <f>'１次予選'!W12</f>
        <v>アディダスG   ①</v>
      </c>
      <c r="K39" s="52"/>
      <c r="L39" s="52"/>
      <c r="M39" s="52"/>
      <c r="N39" s="53" t="s">
        <v>263</v>
      </c>
      <c r="O39" s="52"/>
      <c r="P39" s="52"/>
      <c r="Q39" s="52"/>
      <c r="R39" s="52"/>
      <c r="S39" s="52"/>
      <c r="T39" s="52"/>
      <c r="U39" s="52"/>
      <c r="V39" s="51"/>
      <c r="W39" s="51"/>
      <c r="X39" s="51"/>
      <c r="Y39" s="51"/>
      <c r="Z39" s="51"/>
      <c r="AA39" s="51"/>
      <c r="AB39" s="51"/>
      <c r="AC39" s="51"/>
    </row>
    <row r="40" spans="1:37" s="7" customFormat="1" ht="15.75" customHeight="1">
      <c r="A40" s="42"/>
      <c r="B40" s="89" t="str">
        <f>'１次予選'!X3</f>
        <v>岩　切</v>
      </c>
      <c r="C40" s="73"/>
      <c r="D40" s="73"/>
      <c r="E40" s="73"/>
      <c r="F40" s="73" t="str">
        <f>'１次予選'!X4</f>
        <v>おきの</v>
      </c>
      <c r="G40" s="73"/>
      <c r="H40" s="73"/>
      <c r="I40" s="73"/>
      <c r="J40" s="73" t="str">
        <f>'１次予選'!X5</f>
        <v>船迫FC</v>
      </c>
      <c r="K40" s="73"/>
      <c r="L40" s="73"/>
      <c r="M40" s="73"/>
      <c r="N40" s="73" t="str">
        <f>'１次予選'!X6</f>
        <v>Ｓ・ＫＳＣ</v>
      </c>
      <c r="O40" s="73"/>
      <c r="P40" s="73"/>
      <c r="Q40" s="73"/>
      <c r="R40" s="73" t="str">
        <f>'１次予選'!X7</f>
        <v>LIBERTA</v>
      </c>
      <c r="S40" s="73"/>
      <c r="T40" s="73"/>
      <c r="U40" s="73"/>
      <c r="V40" s="73" t="str">
        <f>'１次予選'!X8</f>
        <v>美田園</v>
      </c>
      <c r="W40" s="73"/>
      <c r="X40" s="73"/>
      <c r="Y40" s="73"/>
      <c r="Z40" s="73" t="str">
        <f>'１次予選'!X9</f>
        <v>ベガルタ</v>
      </c>
      <c r="AA40" s="73"/>
      <c r="AB40" s="73"/>
      <c r="AC40" s="73"/>
      <c r="AD40" s="5" t="s">
        <v>26</v>
      </c>
      <c r="AE40" s="41" t="s">
        <v>25</v>
      </c>
      <c r="AF40" s="41" t="s">
        <v>24</v>
      </c>
      <c r="AG40" s="41" t="s">
        <v>23</v>
      </c>
      <c r="AH40" s="5" t="s">
        <v>22</v>
      </c>
      <c r="AI40" s="5" t="s">
        <v>21</v>
      </c>
      <c r="AJ40" s="5" t="s">
        <v>20</v>
      </c>
      <c r="AK40" s="5" t="s">
        <v>19</v>
      </c>
    </row>
    <row r="41" spans="1:37" s="7" customFormat="1" ht="15.75" customHeight="1">
      <c r="A41" s="5" t="str">
        <f>B40</f>
        <v>岩　切</v>
      </c>
      <c r="B41" s="56"/>
      <c r="C41" s="57"/>
      <c r="D41" s="57"/>
      <c r="E41" s="58"/>
      <c r="F41" s="11"/>
      <c r="G41" s="38">
        <f>'１次予選 (2)'!W33</f>
        <v>0</v>
      </c>
      <c r="H41" s="12" t="s">
        <v>28</v>
      </c>
      <c r="I41" s="13">
        <f>'１次予選 (2)'!Z33</f>
        <v>0</v>
      </c>
      <c r="J41" s="11"/>
      <c r="K41" s="15">
        <f>'１次予選 (3)'!W30</f>
        <v>0</v>
      </c>
      <c r="L41" s="15" t="s">
        <v>28</v>
      </c>
      <c r="M41" s="16">
        <f>'１次予選 (3)'!Z30</f>
        <v>0</v>
      </c>
      <c r="N41" s="11"/>
      <c r="O41" s="15">
        <f>'１次予選'!W33</f>
        <v>0</v>
      </c>
      <c r="P41" s="15" t="s">
        <v>28</v>
      </c>
      <c r="Q41" s="16">
        <f>'１次予選'!Z33</f>
        <v>0</v>
      </c>
      <c r="R41" s="11"/>
      <c r="S41" s="18">
        <f>'１次予選 (3)'!W18</f>
        <v>0</v>
      </c>
      <c r="T41" s="18" t="s">
        <v>28</v>
      </c>
      <c r="U41" s="20">
        <f>'１次予選 (3)'!Z18</f>
        <v>0</v>
      </c>
      <c r="V41" s="19"/>
      <c r="W41" s="18">
        <f>'１次予選 (2)'!W21</f>
        <v>0</v>
      </c>
      <c r="X41" s="18" t="s">
        <v>28</v>
      </c>
      <c r="Y41" s="20">
        <f>'１次予選 (2)'!Z21</f>
        <v>0</v>
      </c>
      <c r="Z41" s="19"/>
      <c r="AA41" s="18">
        <f>'１次予選'!W24</f>
        <v>0</v>
      </c>
      <c r="AB41" s="18" t="s">
        <v>28</v>
      </c>
      <c r="AC41" s="20">
        <f>'１次予選'!Z24</f>
        <v>0</v>
      </c>
      <c r="AD41" s="16">
        <f aca="true" t="shared" si="32" ref="AD41:AD47">SUM((AE41*3)+(AF41*1))</f>
        <v>0</v>
      </c>
      <c r="AE41" s="5">
        <f>COUNTIF(B41:AC41,"○")</f>
        <v>0</v>
      </c>
      <c r="AF41" s="5">
        <f>COUNTIF(B41:AC41,"△")</f>
        <v>0</v>
      </c>
      <c r="AG41" s="5">
        <f>COUNTIF(B41:AC41,"●")</f>
        <v>0</v>
      </c>
      <c r="AH41" s="49">
        <f aca="true" t="shared" si="33" ref="AH41:AH47">SUM(C41,G41,K41,O41,S41,W41,AA41)</f>
        <v>0</v>
      </c>
      <c r="AI41" s="5">
        <f>SUM(E41,I41,M41,Q41,U41,Y41,AC41)</f>
        <v>0</v>
      </c>
      <c r="AJ41" s="5">
        <f aca="true" t="shared" si="34" ref="AJ41:AJ46">SUM(AH41-AI41)</f>
        <v>0</v>
      </c>
      <c r="AK41" s="47"/>
    </row>
    <row r="42" spans="1:37" s="7" customFormat="1" ht="15.75" customHeight="1">
      <c r="A42" s="5" t="str">
        <f>F40</f>
        <v>おきの</v>
      </c>
      <c r="B42" s="15"/>
      <c r="C42" s="12">
        <f>I41</f>
        <v>0</v>
      </c>
      <c r="D42" s="12" t="s">
        <v>28</v>
      </c>
      <c r="E42" s="13">
        <f>G41</f>
        <v>0</v>
      </c>
      <c r="F42" s="56"/>
      <c r="G42" s="57"/>
      <c r="H42" s="57"/>
      <c r="I42" s="58"/>
      <c r="J42" s="19"/>
      <c r="K42" s="18">
        <f>'１次予選 (2)'!W24</f>
        <v>0</v>
      </c>
      <c r="L42" s="18" t="s">
        <v>28</v>
      </c>
      <c r="M42" s="20">
        <f>'１次予選 (2)'!Z24</f>
        <v>0</v>
      </c>
      <c r="N42" s="14"/>
      <c r="O42" s="18">
        <f>'１次予選 (3)'!W33</f>
        <v>0</v>
      </c>
      <c r="P42" s="18" t="s">
        <v>28</v>
      </c>
      <c r="Q42" s="20">
        <f>'１次予選 (3)'!Z33</f>
        <v>0</v>
      </c>
      <c r="R42" s="14"/>
      <c r="S42" s="15">
        <f>'１次予選'!W15</f>
        <v>0</v>
      </c>
      <c r="T42" s="15" t="s">
        <v>28</v>
      </c>
      <c r="U42" s="16">
        <f>'１次予選'!Z15</f>
        <v>0</v>
      </c>
      <c r="V42" s="14"/>
      <c r="W42" s="15">
        <f>'１次予選'!W21</f>
        <v>0</v>
      </c>
      <c r="X42" s="15" t="s">
        <v>28</v>
      </c>
      <c r="Y42" s="16">
        <f>'１次予選'!Z21</f>
        <v>0</v>
      </c>
      <c r="Z42" s="14"/>
      <c r="AA42" s="15">
        <f>'１次予選 (3)'!W21</f>
        <v>0</v>
      </c>
      <c r="AB42" s="15" t="s">
        <v>28</v>
      </c>
      <c r="AC42" s="16">
        <f>'１次予選 (3)'!Z21</f>
        <v>0</v>
      </c>
      <c r="AD42" s="16">
        <f t="shared" si="32"/>
        <v>0</v>
      </c>
      <c r="AE42" s="5">
        <f aca="true" t="shared" si="35" ref="AE42:AE47">COUNTIF(B42:AC42,"○")</f>
        <v>0</v>
      </c>
      <c r="AF42" s="39">
        <f aca="true" t="shared" si="36" ref="AF42:AF47">COUNTIF(B42:AC42,"△")</f>
        <v>0</v>
      </c>
      <c r="AG42" s="39">
        <f aca="true" t="shared" si="37" ref="AG42:AG47">COUNTIF(B42:AC42,"●")</f>
        <v>0</v>
      </c>
      <c r="AH42" s="5">
        <f t="shared" si="33"/>
        <v>0</v>
      </c>
      <c r="AI42" s="5">
        <f aca="true" t="shared" si="38" ref="AI42:AI47">SUM(E42,I42,M42,Q42,U42,Y42,AC42)</f>
        <v>0</v>
      </c>
      <c r="AJ42" s="5">
        <f t="shared" si="34"/>
        <v>0</v>
      </c>
      <c r="AK42" s="47"/>
    </row>
    <row r="43" spans="1:37" s="7" customFormat="1" ht="15.75" customHeight="1">
      <c r="A43" s="5" t="str">
        <f>J40</f>
        <v>船迫FC</v>
      </c>
      <c r="B43" s="15"/>
      <c r="C43" s="12">
        <f>M41</f>
        <v>0</v>
      </c>
      <c r="D43" s="15" t="s">
        <v>28</v>
      </c>
      <c r="E43" s="13">
        <f>K41</f>
        <v>0</v>
      </c>
      <c r="F43" s="14"/>
      <c r="G43" s="15">
        <f>M42</f>
        <v>0</v>
      </c>
      <c r="H43" s="15"/>
      <c r="I43" s="16">
        <f>K42</f>
        <v>0</v>
      </c>
      <c r="J43" s="59"/>
      <c r="K43" s="60"/>
      <c r="L43" s="60"/>
      <c r="M43" s="61"/>
      <c r="N43" s="14"/>
      <c r="O43" s="18">
        <f>'１次予選 (2)'!W15</f>
        <v>0</v>
      </c>
      <c r="P43" s="18" t="s">
        <v>28</v>
      </c>
      <c r="Q43" s="20">
        <f>'１次予選 (2)'!Z15</f>
        <v>0</v>
      </c>
      <c r="R43" s="14"/>
      <c r="S43" s="15">
        <f>'１次予選 (3)'!W24</f>
        <v>0</v>
      </c>
      <c r="T43" s="15" t="s">
        <v>28</v>
      </c>
      <c r="U43" s="16">
        <f>'１次予選 (3)'!Z24</f>
        <v>0</v>
      </c>
      <c r="V43" s="14"/>
      <c r="W43" s="15">
        <f>'１次予選'!W30</f>
        <v>0</v>
      </c>
      <c r="X43" s="15" t="s">
        <v>28</v>
      </c>
      <c r="Y43" s="16">
        <f>'１次予選'!Z30</f>
        <v>0</v>
      </c>
      <c r="Z43" s="14"/>
      <c r="AA43" s="15">
        <f>'１次予選'!W18</f>
        <v>0</v>
      </c>
      <c r="AB43" s="15" t="s">
        <v>28</v>
      </c>
      <c r="AC43" s="16">
        <f>'１次予選'!Z18</f>
        <v>0</v>
      </c>
      <c r="AD43" s="16">
        <f t="shared" si="32"/>
        <v>0</v>
      </c>
      <c r="AE43" s="5">
        <f t="shared" si="35"/>
        <v>0</v>
      </c>
      <c r="AF43" s="39">
        <f t="shared" si="36"/>
        <v>0</v>
      </c>
      <c r="AG43" s="39">
        <f t="shared" si="37"/>
        <v>0</v>
      </c>
      <c r="AH43" s="5">
        <f t="shared" si="33"/>
        <v>0</v>
      </c>
      <c r="AI43" s="5">
        <f t="shared" si="38"/>
        <v>0</v>
      </c>
      <c r="AJ43" s="5">
        <f t="shared" si="34"/>
        <v>0</v>
      </c>
      <c r="AK43" s="47"/>
    </row>
    <row r="44" spans="1:37" s="7" customFormat="1" ht="15.75" customHeight="1">
      <c r="A44" s="5" t="str">
        <f>N40</f>
        <v>Ｓ・ＫＳＣ</v>
      </c>
      <c r="B44" s="15"/>
      <c r="C44" s="12">
        <f>Q41</f>
        <v>0</v>
      </c>
      <c r="D44" s="15" t="s">
        <v>28</v>
      </c>
      <c r="E44" s="13">
        <f>O41</f>
        <v>0</v>
      </c>
      <c r="F44" s="14"/>
      <c r="G44" s="15">
        <f>Q42</f>
        <v>0</v>
      </c>
      <c r="H44" s="15"/>
      <c r="I44" s="16">
        <f>O42</f>
        <v>0</v>
      </c>
      <c r="J44" s="19"/>
      <c r="K44" s="18">
        <f>Q43</f>
        <v>0</v>
      </c>
      <c r="L44" s="15" t="s">
        <v>28</v>
      </c>
      <c r="M44" s="20">
        <f>O43</f>
        <v>0</v>
      </c>
      <c r="N44" s="56"/>
      <c r="O44" s="57"/>
      <c r="P44" s="57"/>
      <c r="Q44" s="58"/>
      <c r="R44" s="14"/>
      <c r="S44" s="15">
        <f>'１次予選'!W27</f>
        <v>0</v>
      </c>
      <c r="T44" s="15" t="s">
        <v>28</v>
      </c>
      <c r="U44" s="16">
        <f>'１次予選'!Z27</f>
        <v>0</v>
      </c>
      <c r="V44" s="14"/>
      <c r="W44" s="15">
        <f>'１次予選 (3)'!W27</f>
        <v>0</v>
      </c>
      <c r="X44" s="15" t="s">
        <v>28</v>
      </c>
      <c r="Y44" s="16">
        <f>'１次予選 (3)'!Z27</f>
        <v>0</v>
      </c>
      <c r="Z44" s="14"/>
      <c r="AA44" s="15">
        <f>'１次予選 (2)'!W27</f>
        <v>0</v>
      </c>
      <c r="AB44" s="15" t="s">
        <v>28</v>
      </c>
      <c r="AC44" s="16">
        <f>'１次予選 (2)'!Z27</f>
        <v>0</v>
      </c>
      <c r="AD44" s="16">
        <f t="shared" si="32"/>
        <v>0</v>
      </c>
      <c r="AE44" s="5">
        <f t="shared" si="35"/>
        <v>0</v>
      </c>
      <c r="AF44" s="39">
        <f t="shared" si="36"/>
        <v>0</v>
      </c>
      <c r="AG44" s="39">
        <f t="shared" si="37"/>
        <v>0</v>
      </c>
      <c r="AH44" s="5">
        <f t="shared" si="33"/>
        <v>0</v>
      </c>
      <c r="AI44" s="5">
        <f t="shared" si="38"/>
        <v>0</v>
      </c>
      <c r="AJ44" s="5">
        <f t="shared" si="34"/>
        <v>0</v>
      </c>
      <c r="AK44" s="47"/>
    </row>
    <row r="45" spans="1:37" s="7" customFormat="1" ht="15.75" customHeight="1">
      <c r="A45" s="5" t="str">
        <f>R40</f>
        <v>LIBERTA</v>
      </c>
      <c r="B45" s="15"/>
      <c r="C45" s="15">
        <f>U41</f>
        <v>0</v>
      </c>
      <c r="D45" s="15" t="s">
        <v>28</v>
      </c>
      <c r="E45" s="16">
        <f>S41</f>
        <v>0</v>
      </c>
      <c r="F45" s="21"/>
      <c r="G45" s="18">
        <f>U42</f>
        <v>0</v>
      </c>
      <c r="H45" s="18" t="s">
        <v>28</v>
      </c>
      <c r="I45" s="20">
        <f>S42</f>
        <v>0</v>
      </c>
      <c r="J45" s="19"/>
      <c r="K45" s="18">
        <f>U43</f>
        <v>0</v>
      </c>
      <c r="L45" s="15" t="s">
        <v>28</v>
      </c>
      <c r="M45" s="20">
        <f>S43</f>
        <v>0</v>
      </c>
      <c r="N45" s="14"/>
      <c r="O45" s="15">
        <f>U44</f>
        <v>0</v>
      </c>
      <c r="P45" s="15" t="s">
        <v>28</v>
      </c>
      <c r="Q45" s="16">
        <f>S44</f>
        <v>0</v>
      </c>
      <c r="R45" s="56"/>
      <c r="S45" s="57"/>
      <c r="T45" s="57"/>
      <c r="U45" s="58"/>
      <c r="V45" s="14"/>
      <c r="W45" s="15">
        <f>'１次予選 (2)'!W30</f>
        <v>0</v>
      </c>
      <c r="X45" s="15" t="s">
        <v>28</v>
      </c>
      <c r="Y45" s="16">
        <f>'１次予選 (2)'!Z30</f>
        <v>0</v>
      </c>
      <c r="Z45" s="14"/>
      <c r="AA45" s="15">
        <f>'１次予選 (2)'!W18</f>
        <v>0</v>
      </c>
      <c r="AB45" s="15" t="s">
        <v>28</v>
      </c>
      <c r="AC45" s="16">
        <f>'１次予選 (2)'!Z18</f>
        <v>0</v>
      </c>
      <c r="AD45" s="16">
        <f t="shared" si="32"/>
        <v>0</v>
      </c>
      <c r="AE45" s="5">
        <f t="shared" si="35"/>
        <v>0</v>
      </c>
      <c r="AF45" s="39">
        <f t="shared" si="36"/>
        <v>0</v>
      </c>
      <c r="AG45" s="39">
        <f t="shared" si="37"/>
        <v>0</v>
      </c>
      <c r="AH45" s="5">
        <f t="shared" si="33"/>
        <v>0</v>
      </c>
      <c r="AI45" s="5">
        <f t="shared" si="38"/>
        <v>0</v>
      </c>
      <c r="AJ45" s="5">
        <f t="shared" si="34"/>
        <v>0</v>
      </c>
      <c r="AK45" s="47"/>
    </row>
    <row r="46" spans="1:37" s="7" customFormat="1" ht="15.75" customHeight="1">
      <c r="A46" s="5" t="str">
        <f>V40</f>
        <v>美田園</v>
      </c>
      <c r="B46" s="15"/>
      <c r="C46" s="15">
        <f>Y41</f>
        <v>0</v>
      </c>
      <c r="D46" s="15" t="s">
        <v>28</v>
      </c>
      <c r="E46" s="16">
        <f>W41</f>
        <v>0</v>
      </c>
      <c r="F46" s="21"/>
      <c r="G46" s="18">
        <f>Y42</f>
        <v>0</v>
      </c>
      <c r="H46" s="18" t="s">
        <v>28</v>
      </c>
      <c r="I46" s="20">
        <f>W42</f>
        <v>0</v>
      </c>
      <c r="J46" s="14"/>
      <c r="K46" s="15">
        <f>Y43</f>
        <v>0</v>
      </c>
      <c r="L46" s="15" t="s">
        <v>28</v>
      </c>
      <c r="M46" s="16">
        <f>W43</f>
        <v>0</v>
      </c>
      <c r="N46" s="14"/>
      <c r="O46" s="15">
        <f>Y44</f>
        <v>0</v>
      </c>
      <c r="P46" s="15" t="s">
        <v>28</v>
      </c>
      <c r="Q46" s="16">
        <f>W44</f>
        <v>0</v>
      </c>
      <c r="R46" s="14"/>
      <c r="S46" s="15">
        <f>Y45</f>
        <v>0</v>
      </c>
      <c r="T46" s="15" t="s">
        <v>28</v>
      </c>
      <c r="U46" s="16">
        <f>W45</f>
        <v>0</v>
      </c>
      <c r="V46" s="56"/>
      <c r="W46" s="57"/>
      <c r="X46" s="57"/>
      <c r="Y46" s="58"/>
      <c r="Z46" s="14"/>
      <c r="AA46" s="15">
        <f>'１次予選 (3)'!W15</f>
        <v>0</v>
      </c>
      <c r="AB46" s="15" t="s">
        <v>28</v>
      </c>
      <c r="AC46" s="16">
        <f>'１次予選 (3)'!Z15</f>
        <v>0</v>
      </c>
      <c r="AD46" s="16">
        <f t="shared" si="32"/>
        <v>0</v>
      </c>
      <c r="AE46" s="5">
        <f t="shared" si="35"/>
        <v>0</v>
      </c>
      <c r="AF46" s="39">
        <f t="shared" si="36"/>
        <v>0</v>
      </c>
      <c r="AG46" s="39">
        <f t="shared" si="37"/>
        <v>0</v>
      </c>
      <c r="AH46" s="5">
        <f t="shared" si="33"/>
        <v>0</v>
      </c>
      <c r="AI46" s="5">
        <f t="shared" si="38"/>
        <v>0</v>
      </c>
      <c r="AJ46" s="5">
        <f t="shared" si="34"/>
        <v>0</v>
      </c>
      <c r="AK46" s="47"/>
    </row>
    <row r="47" spans="1:37" s="7" customFormat="1" ht="15.75" customHeight="1">
      <c r="A47" s="5" t="str">
        <f>Z40</f>
        <v>ベガルタ</v>
      </c>
      <c r="B47" s="15"/>
      <c r="C47" s="18">
        <f>AC41</f>
        <v>0</v>
      </c>
      <c r="D47" s="18" t="s">
        <v>28</v>
      </c>
      <c r="E47" s="20">
        <f>AA41</f>
        <v>0</v>
      </c>
      <c r="F47" s="21"/>
      <c r="G47" s="15">
        <f>AC42</f>
        <v>0</v>
      </c>
      <c r="H47" s="15" t="s">
        <v>28</v>
      </c>
      <c r="I47" s="16">
        <f>AA42</f>
        <v>0</v>
      </c>
      <c r="J47" s="14"/>
      <c r="K47" s="15">
        <f>AC43</f>
        <v>0</v>
      </c>
      <c r="L47" s="15" t="s">
        <v>28</v>
      </c>
      <c r="M47" s="16">
        <f>AA43</f>
        <v>0</v>
      </c>
      <c r="N47" s="14"/>
      <c r="O47" s="15">
        <f>AC44</f>
        <v>0</v>
      </c>
      <c r="P47" s="15" t="s">
        <v>28</v>
      </c>
      <c r="Q47" s="16">
        <f>AA44</f>
        <v>0</v>
      </c>
      <c r="R47" s="14"/>
      <c r="S47" s="15">
        <f>AC45</f>
        <v>0</v>
      </c>
      <c r="T47" s="15" t="s">
        <v>28</v>
      </c>
      <c r="U47" s="16">
        <f>AA45</f>
        <v>0</v>
      </c>
      <c r="V47" s="14"/>
      <c r="W47" s="15">
        <f>AC46</f>
        <v>0</v>
      </c>
      <c r="X47" s="15" t="s">
        <v>28</v>
      </c>
      <c r="Y47" s="16">
        <f>AA46</f>
        <v>0</v>
      </c>
      <c r="Z47" s="56"/>
      <c r="AA47" s="57"/>
      <c r="AB47" s="57"/>
      <c r="AC47" s="58"/>
      <c r="AD47" s="16">
        <f t="shared" si="32"/>
        <v>0</v>
      </c>
      <c r="AE47" s="5">
        <f t="shared" si="35"/>
        <v>0</v>
      </c>
      <c r="AF47" s="5">
        <f t="shared" si="36"/>
        <v>0</v>
      </c>
      <c r="AG47" s="5">
        <f t="shared" si="37"/>
        <v>0</v>
      </c>
      <c r="AH47" s="5">
        <f t="shared" si="33"/>
        <v>0</v>
      </c>
      <c r="AI47" s="5">
        <f t="shared" si="38"/>
        <v>0</v>
      </c>
      <c r="AJ47" s="5">
        <f>SUM(AH47-AI47)</f>
        <v>0</v>
      </c>
      <c r="AK47" s="47"/>
    </row>
    <row r="48" spans="1:37" ht="15.75" customHeight="1">
      <c r="A48" s="35"/>
      <c r="B48" s="94" t="s">
        <v>41</v>
      </c>
      <c r="C48" s="94"/>
      <c r="D48" s="94"/>
      <c r="E48" s="94"/>
      <c r="F48" s="17"/>
      <c r="G48" s="17"/>
      <c r="H48" s="17"/>
      <c r="I48" s="17"/>
      <c r="J48" s="55" t="str">
        <f>'１次予選'!AB12</f>
        <v>アディダスG   ②</v>
      </c>
      <c r="K48" s="54"/>
      <c r="L48" s="54"/>
      <c r="M48" s="54"/>
      <c r="N48" s="53" t="s">
        <v>263</v>
      </c>
      <c r="O48" s="52"/>
      <c r="P48" s="54"/>
      <c r="Q48" s="54"/>
      <c r="R48" s="54"/>
      <c r="S48" s="54"/>
      <c r="T48" s="54"/>
      <c r="U48" s="54"/>
      <c r="V48" s="51"/>
      <c r="W48" s="51"/>
      <c r="X48" s="51"/>
      <c r="Y48" s="51"/>
      <c r="Z48" s="51"/>
      <c r="AA48" s="51"/>
      <c r="AB48" s="51"/>
      <c r="AC48" s="51"/>
      <c r="AD48" s="37">
        <f aca="true" t="shared" si="39" ref="AD48:AJ48">SUM(AD41:AD47)</f>
        <v>0</v>
      </c>
      <c r="AE48" s="37">
        <f t="shared" si="39"/>
        <v>0</v>
      </c>
      <c r="AF48" s="37">
        <f t="shared" si="39"/>
        <v>0</v>
      </c>
      <c r="AG48" s="37">
        <f t="shared" si="39"/>
        <v>0</v>
      </c>
      <c r="AH48" s="37">
        <f t="shared" si="39"/>
        <v>0</v>
      </c>
      <c r="AI48" s="37">
        <f t="shared" si="39"/>
        <v>0</v>
      </c>
      <c r="AJ48" s="37">
        <f t="shared" si="39"/>
        <v>0</v>
      </c>
      <c r="AK48" s="17"/>
    </row>
    <row r="49" spans="1:37" s="7" customFormat="1" ht="15.75" customHeight="1">
      <c r="A49" s="42"/>
      <c r="B49" s="89" t="str">
        <f>'１次予選'!AC3</f>
        <v>コパFC</v>
      </c>
      <c r="C49" s="73"/>
      <c r="D49" s="73"/>
      <c r="E49" s="73"/>
      <c r="F49" s="73" t="str">
        <f>'１次予選'!AC4</f>
        <v>古　川</v>
      </c>
      <c r="G49" s="73"/>
      <c r="H49" s="73"/>
      <c r="I49" s="73"/>
      <c r="J49" s="73" t="str">
        <f>'１次予選'!AC5</f>
        <v>鹿折FC</v>
      </c>
      <c r="K49" s="73"/>
      <c r="L49" s="73"/>
      <c r="M49" s="73"/>
      <c r="N49" s="73" t="str">
        <f>'１次予選'!AC6</f>
        <v>FC.アルコ</v>
      </c>
      <c r="O49" s="73"/>
      <c r="P49" s="73"/>
      <c r="Q49" s="73"/>
      <c r="R49" s="73" t="str">
        <f>'１次予選'!AC7</f>
        <v>増田FC</v>
      </c>
      <c r="S49" s="73"/>
      <c r="T49" s="73"/>
      <c r="U49" s="73"/>
      <c r="V49" s="73" t="str">
        <f>'１次予選'!AC8</f>
        <v>鹿野FC</v>
      </c>
      <c r="W49" s="73"/>
      <c r="X49" s="73"/>
      <c r="Y49" s="73"/>
      <c r="Z49" s="73" t="str">
        <f>'１次予選'!AC9</f>
        <v>将　監</v>
      </c>
      <c r="AA49" s="73"/>
      <c r="AB49" s="73"/>
      <c r="AC49" s="73"/>
      <c r="AD49" s="5" t="s">
        <v>26</v>
      </c>
      <c r="AE49" s="41" t="s">
        <v>25</v>
      </c>
      <c r="AF49" s="41" t="s">
        <v>24</v>
      </c>
      <c r="AG49" s="41" t="s">
        <v>23</v>
      </c>
      <c r="AH49" s="5" t="s">
        <v>22</v>
      </c>
      <c r="AI49" s="5" t="s">
        <v>21</v>
      </c>
      <c r="AJ49" s="5" t="s">
        <v>20</v>
      </c>
      <c r="AK49" s="5" t="s">
        <v>19</v>
      </c>
    </row>
    <row r="50" spans="1:37" s="7" customFormat="1" ht="15.75" customHeight="1">
      <c r="A50" s="39" t="str">
        <f>B49</f>
        <v>コパFC</v>
      </c>
      <c r="B50" s="56"/>
      <c r="C50" s="57"/>
      <c r="D50" s="57"/>
      <c r="E50" s="58"/>
      <c r="F50" s="11"/>
      <c r="G50" s="38">
        <f>'１次予選 (2)'!AB33</f>
        <v>0</v>
      </c>
      <c r="H50" s="12" t="s">
        <v>28</v>
      </c>
      <c r="I50" s="13">
        <f>'１次予選 (2)'!AE33</f>
        <v>0</v>
      </c>
      <c r="J50" s="11"/>
      <c r="K50" s="15">
        <f>'１次予選 (3)'!AB30</f>
        <v>0</v>
      </c>
      <c r="L50" s="15" t="s">
        <v>28</v>
      </c>
      <c r="M50" s="16">
        <f>'１次予選 (3)'!AE30</f>
        <v>0</v>
      </c>
      <c r="N50" s="11"/>
      <c r="O50" s="15">
        <f>'１次予選'!AB33</f>
        <v>0</v>
      </c>
      <c r="P50" s="15" t="s">
        <v>28</v>
      </c>
      <c r="Q50" s="16">
        <f>'１次予選'!AE33</f>
        <v>0</v>
      </c>
      <c r="R50" s="11"/>
      <c r="S50" s="18">
        <f>'１次予選 (3)'!AB18</f>
        <v>0</v>
      </c>
      <c r="T50" s="18" t="s">
        <v>28</v>
      </c>
      <c r="U50" s="20">
        <f>'１次予選 (3)'!AE18</f>
        <v>0</v>
      </c>
      <c r="V50" s="19"/>
      <c r="W50" s="18">
        <f>'１次予選 (2)'!AB21</f>
        <v>0</v>
      </c>
      <c r="X50" s="18" t="s">
        <v>28</v>
      </c>
      <c r="Y50" s="20">
        <f>'１次予選 (2)'!AE21</f>
        <v>0</v>
      </c>
      <c r="Z50" s="19"/>
      <c r="AA50" s="18">
        <f>'１次予選'!AB24</f>
        <v>0</v>
      </c>
      <c r="AB50" s="18" t="s">
        <v>28</v>
      </c>
      <c r="AC50" s="20">
        <f>'１次予選'!AE24</f>
        <v>0</v>
      </c>
      <c r="AD50" s="16">
        <f aca="true" t="shared" si="40" ref="AD50:AD56">SUM((AE50*3)+(AF50*1))</f>
        <v>0</v>
      </c>
      <c r="AE50" s="5">
        <f>COUNTIF(B50:AC50,"○")</f>
        <v>0</v>
      </c>
      <c r="AF50" s="5">
        <f>COUNTIF(B50:AC50,"△")</f>
        <v>0</v>
      </c>
      <c r="AG50" s="5">
        <f>COUNTIF(B50:AC50,"●")</f>
        <v>0</v>
      </c>
      <c r="AH50" s="49">
        <f aca="true" t="shared" si="41" ref="AH50:AH56">SUM(C50,G50,K50,O50,S50,W50,AA50)</f>
        <v>0</v>
      </c>
      <c r="AI50" s="5">
        <f>SUM(E50,I50,M50,Q50,U50,Y50,AC50)</f>
        <v>0</v>
      </c>
      <c r="AJ50" s="5">
        <f aca="true" t="shared" si="42" ref="AJ50:AJ55">SUM(AH50-AI50)</f>
        <v>0</v>
      </c>
      <c r="AK50" s="47"/>
    </row>
    <row r="51" spans="1:37" s="7" customFormat="1" ht="15.75" customHeight="1">
      <c r="A51" s="5" t="str">
        <f>F49</f>
        <v>古　川</v>
      </c>
      <c r="B51" s="15"/>
      <c r="C51" s="12">
        <f>I50</f>
        <v>0</v>
      </c>
      <c r="D51" s="12" t="s">
        <v>28</v>
      </c>
      <c r="E51" s="13">
        <f>G50</f>
        <v>0</v>
      </c>
      <c r="F51" s="56"/>
      <c r="G51" s="57"/>
      <c r="H51" s="57"/>
      <c r="I51" s="58"/>
      <c r="J51" s="19"/>
      <c r="K51" s="18">
        <f>'１次予選 (2)'!AB24</f>
        <v>0</v>
      </c>
      <c r="L51" s="18" t="s">
        <v>28</v>
      </c>
      <c r="M51" s="20">
        <f>'１次予選 (2)'!AE24</f>
        <v>0</v>
      </c>
      <c r="N51" s="14"/>
      <c r="O51" s="18">
        <f>'１次予選 (3)'!AB33</f>
        <v>0</v>
      </c>
      <c r="P51" s="18" t="s">
        <v>28</v>
      </c>
      <c r="Q51" s="20">
        <f>'１次予選 (3)'!AE33</f>
        <v>0</v>
      </c>
      <c r="R51" s="14"/>
      <c r="S51" s="15">
        <f>'１次予選'!AB15</f>
        <v>0</v>
      </c>
      <c r="T51" s="15" t="s">
        <v>28</v>
      </c>
      <c r="U51" s="16">
        <f>'１次予選'!AE15</f>
        <v>0</v>
      </c>
      <c r="V51" s="14"/>
      <c r="W51" s="15">
        <f>'１次予選'!AB21</f>
        <v>0</v>
      </c>
      <c r="X51" s="15" t="s">
        <v>28</v>
      </c>
      <c r="Y51" s="16">
        <f>'１次予選'!AE21</f>
        <v>0</v>
      </c>
      <c r="Z51" s="14"/>
      <c r="AA51" s="15">
        <f>'１次予選 (3)'!AB21</f>
        <v>0</v>
      </c>
      <c r="AB51" s="15" t="s">
        <v>28</v>
      </c>
      <c r="AC51" s="16">
        <f>'１次予選 (3)'!AE21</f>
        <v>0</v>
      </c>
      <c r="AD51" s="16">
        <f t="shared" si="40"/>
        <v>0</v>
      </c>
      <c r="AE51" s="5">
        <f aca="true" t="shared" si="43" ref="AE51:AE56">COUNTIF(B51:AC51,"○")</f>
        <v>0</v>
      </c>
      <c r="AF51" s="39">
        <f aca="true" t="shared" si="44" ref="AF51:AF56">COUNTIF(B51:AC51,"△")</f>
        <v>0</v>
      </c>
      <c r="AG51" s="39">
        <f aca="true" t="shared" si="45" ref="AG51:AG56">COUNTIF(B51:AC51,"●")</f>
        <v>0</v>
      </c>
      <c r="AH51" s="5">
        <f t="shared" si="41"/>
        <v>0</v>
      </c>
      <c r="AI51" s="5">
        <f aca="true" t="shared" si="46" ref="AI51:AI56">SUM(E51,I51,M51,Q51,U51,Y51,AC51)</f>
        <v>0</v>
      </c>
      <c r="AJ51" s="5">
        <f t="shared" si="42"/>
        <v>0</v>
      </c>
      <c r="AK51" s="47"/>
    </row>
    <row r="52" spans="1:37" s="7" customFormat="1" ht="15.75" customHeight="1">
      <c r="A52" s="5" t="str">
        <f>J49</f>
        <v>鹿折FC</v>
      </c>
      <c r="B52" s="15"/>
      <c r="C52" s="12">
        <f>M50</f>
        <v>0</v>
      </c>
      <c r="D52" s="15" t="s">
        <v>28</v>
      </c>
      <c r="E52" s="13">
        <f>K50</f>
        <v>0</v>
      </c>
      <c r="F52" s="14"/>
      <c r="G52" s="15">
        <f>M51</f>
        <v>0</v>
      </c>
      <c r="H52" s="15"/>
      <c r="I52" s="16">
        <f>K51</f>
        <v>0</v>
      </c>
      <c r="J52" s="59"/>
      <c r="K52" s="60"/>
      <c r="L52" s="60"/>
      <c r="M52" s="61"/>
      <c r="N52" s="14"/>
      <c r="O52" s="18">
        <f>'１次予選 (2)'!AB15</f>
        <v>0</v>
      </c>
      <c r="P52" s="18" t="s">
        <v>28</v>
      </c>
      <c r="Q52" s="20">
        <f>'１次予選 (2)'!AE15</f>
        <v>0</v>
      </c>
      <c r="R52" s="14"/>
      <c r="S52" s="15">
        <f>'１次予選 (3)'!AB24</f>
        <v>0</v>
      </c>
      <c r="T52" s="15" t="s">
        <v>28</v>
      </c>
      <c r="U52" s="16">
        <f>'１次予選 (3)'!AE24</f>
        <v>0</v>
      </c>
      <c r="V52" s="14"/>
      <c r="W52" s="15">
        <f>'１次予選'!AB30</f>
        <v>0</v>
      </c>
      <c r="X52" s="15" t="s">
        <v>28</v>
      </c>
      <c r="Y52" s="16">
        <f>'１次予選'!AE30</f>
        <v>0</v>
      </c>
      <c r="Z52" s="14"/>
      <c r="AA52" s="15">
        <f>'１次予選'!AB18</f>
        <v>0</v>
      </c>
      <c r="AB52" s="15" t="s">
        <v>28</v>
      </c>
      <c r="AC52" s="16">
        <f>'１次予選'!AE18</f>
        <v>0</v>
      </c>
      <c r="AD52" s="16">
        <f t="shared" si="40"/>
        <v>0</v>
      </c>
      <c r="AE52" s="5">
        <f t="shared" si="43"/>
        <v>0</v>
      </c>
      <c r="AF52" s="39">
        <f t="shared" si="44"/>
        <v>0</v>
      </c>
      <c r="AG52" s="39">
        <f t="shared" si="45"/>
        <v>0</v>
      </c>
      <c r="AH52" s="5">
        <f t="shared" si="41"/>
        <v>0</v>
      </c>
      <c r="AI52" s="5">
        <f t="shared" si="46"/>
        <v>0</v>
      </c>
      <c r="AJ52" s="5">
        <f t="shared" si="42"/>
        <v>0</v>
      </c>
      <c r="AK52" s="47"/>
    </row>
    <row r="53" spans="1:37" s="7" customFormat="1" ht="15.75" customHeight="1">
      <c r="A53" s="5" t="str">
        <f>N49</f>
        <v>FC.アルコ</v>
      </c>
      <c r="B53" s="15"/>
      <c r="C53" s="12">
        <f>Q50</f>
        <v>0</v>
      </c>
      <c r="D53" s="15" t="s">
        <v>28</v>
      </c>
      <c r="E53" s="13">
        <f>O50</f>
        <v>0</v>
      </c>
      <c r="F53" s="14"/>
      <c r="G53" s="15">
        <f>Q51</f>
        <v>0</v>
      </c>
      <c r="H53" s="15"/>
      <c r="I53" s="16">
        <f>O51</f>
        <v>0</v>
      </c>
      <c r="J53" s="19"/>
      <c r="K53" s="18">
        <f>Q52</f>
        <v>0</v>
      </c>
      <c r="L53" s="15" t="s">
        <v>28</v>
      </c>
      <c r="M53" s="20">
        <f>O52</f>
        <v>0</v>
      </c>
      <c r="N53" s="56"/>
      <c r="O53" s="57"/>
      <c r="P53" s="57"/>
      <c r="Q53" s="58"/>
      <c r="R53" s="14"/>
      <c r="S53" s="15">
        <f>'１次予選'!AB27</f>
        <v>0</v>
      </c>
      <c r="T53" s="15" t="s">
        <v>28</v>
      </c>
      <c r="U53" s="16">
        <f>'１次予選'!AE27</f>
        <v>0</v>
      </c>
      <c r="V53" s="14"/>
      <c r="W53" s="15">
        <f>'１次予選 (3)'!AB27</f>
        <v>0</v>
      </c>
      <c r="X53" s="15" t="s">
        <v>28</v>
      </c>
      <c r="Y53" s="16">
        <f>'１次予選 (3)'!AE27</f>
        <v>0</v>
      </c>
      <c r="Z53" s="14"/>
      <c r="AA53" s="15">
        <f>'１次予選 (2)'!AB27</f>
        <v>0</v>
      </c>
      <c r="AB53" s="15" t="s">
        <v>28</v>
      </c>
      <c r="AC53" s="16">
        <f>'１次予選 (2)'!AE27</f>
        <v>0</v>
      </c>
      <c r="AD53" s="16">
        <f t="shared" si="40"/>
        <v>0</v>
      </c>
      <c r="AE53" s="5">
        <f t="shared" si="43"/>
        <v>0</v>
      </c>
      <c r="AF53" s="39">
        <f t="shared" si="44"/>
        <v>0</v>
      </c>
      <c r="AG53" s="39">
        <f t="shared" si="45"/>
        <v>0</v>
      </c>
      <c r="AH53" s="5">
        <f t="shared" si="41"/>
        <v>0</v>
      </c>
      <c r="AI53" s="5">
        <f t="shared" si="46"/>
        <v>0</v>
      </c>
      <c r="AJ53" s="5">
        <f t="shared" si="42"/>
        <v>0</v>
      </c>
      <c r="AK53" s="47"/>
    </row>
    <row r="54" spans="1:37" s="7" customFormat="1" ht="15.75" customHeight="1">
      <c r="A54" s="5" t="str">
        <f>R49</f>
        <v>増田FC</v>
      </c>
      <c r="B54" s="15"/>
      <c r="C54" s="15">
        <f>U50</f>
        <v>0</v>
      </c>
      <c r="D54" s="15" t="s">
        <v>28</v>
      </c>
      <c r="E54" s="16">
        <f>S50</f>
        <v>0</v>
      </c>
      <c r="F54" s="21"/>
      <c r="G54" s="18">
        <f>U51</f>
        <v>0</v>
      </c>
      <c r="H54" s="18" t="s">
        <v>28</v>
      </c>
      <c r="I54" s="20">
        <f>S51</f>
        <v>0</v>
      </c>
      <c r="J54" s="19"/>
      <c r="K54" s="18">
        <f>U52</f>
        <v>0</v>
      </c>
      <c r="L54" s="15" t="s">
        <v>28</v>
      </c>
      <c r="M54" s="20">
        <f>S52</f>
        <v>0</v>
      </c>
      <c r="N54" s="14"/>
      <c r="O54" s="15">
        <f>U53</f>
        <v>0</v>
      </c>
      <c r="P54" s="15" t="s">
        <v>28</v>
      </c>
      <c r="Q54" s="16">
        <f>S53</f>
        <v>0</v>
      </c>
      <c r="R54" s="56"/>
      <c r="S54" s="57"/>
      <c r="T54" s="57"/>
      <c r="U54" s="58"/>
      <c r="V54" s="14"/>
      <c r="W54" s="15">
        <f>'１次予選 (2)'!AB30</f>
        <v>0</v>
      </c>
      <c r="X54" s="15" t="s">
        <v>28</v>
      </c>
      <c r="Y54" s="16">
        <f>'１次予選 (2)'!AE30</f>
        <v>0</v>
      </c>
      <c r="Z54" s="14"/>
      <c r="AA54" s="15">
        <f>'１次予選 (2)'!AB18</f>
        <v>0</v>
      </c>
      <c r="AB54" s="15" t="s">
        <v>28</v>
      </c>
      <c r="AC54" s="16">
        <f>'１次予選 (2)'!AE18</f>
        <v>0</v>
      </c>
      <c r="AD54" s="16">
        <f t="shared" si="40"/>
        <v>0</v>
      </c>
      <c r="AE54" s="5">
        <f t="shared" si="43"/>
        <v>0</v>
      </c>
      <c r="AF54" s="39">
        <f t="shared" si="44"/>
        <v>0</v>
      </c>
      <c r="AG54" s="39">
        <f t="shared" si="45"/>
        <v>0</v>
      </c>
      <c r="AH54" s="5">
        <f t="shared" si="41"/>
        <v>0</v>
      </c>
      <c r="AI54" s="5">
        <f t="shared" si="46"/>
        <v>0</v>
      </c>
      <c r="AJ54" s="5">
        <f t="shared" si="42"/>
        <v>0</v>
      </c>
      <c r="AK54" s="47"/>
    </row>
    <row r="55" spans="1:37" s="7" customFormat="1" ht="15.75" customHeight="1">
      <c r="A55" s="5" t="str">
        <f>V49</f>
        <v>鹿野FC</v>
      </c>
      <c r="B55" s="15"/>
      <c r="C55" s="15">
        <f>Y50</f>
        <v>0</v>
      </c>
      <c r="D55" s="15" t="s">
        <v>28</v>
      </c>
      <c r="E55" s="16">
        <f>W50</f>
        <v>0</v>
      </c>
      <c r="F55" s="21"/>
      <c r="G55" s="18">
        <f>Y51</f>
        <v>0</v>
      </c>
      <c r="H55" s="18" t="s">
        <v>28</v>
      </c>
      <c r="I55" s="20">
        <f>W51</f>
        <v>0</v>
      </c>
      <c r="J55" s="14"/>
      <c r="K55" s="15">
        <f>Y52</f>
        <v>0</v>
      </c>
      <c r="L55" s="15" t="s">
        <v>28</v>
      </c>
      <c r="M55" s="16">
        <f>W52</f>
        <v>0</v>
      </c>
      <c r="N55" s="14"/>
      <c r="O55" s="15">
        <f>Y53</f>
        <v>0</v>
      </c>
      <c r="P55" s="15" t="s">
        <v>28</v>
      </c>
      <c r="Q55" s="16">
        <f>W53</f>
        <v>0</v>
      </c>
      <c r="R55" s="14"/>
      <c r="S55" s="15">
        <f>Y54</f>
        <v>0</v>
      </c>
      <c r="T55" s="15" t="s">
        <v>28</v>
      </c>
      <c r="U55" s="16">
        <f>W54</f>
        <v>0</v>
      </c>
      <c r="V55" s="56"/>
      <c r="W55" s="57"/>
      <c r="X55" s="57"/>
      <c r="Y55" s="58"/>
      <c r="Z55" s="14"/>
      <c r="AA55" s="15">
        <f>'１次予選 (3)'!AB15</f>
        <v>0</v>
      </c>
      <c r="AB55" s="15" t="s">
        <v>28</v>
      </c>
      <c r="AC55" s="16">
        <f>'１次予選 (3)'!AE15</f>
        <v>0</v>
      </c>
      <c r="AD55" s="16">
        <f t="shared" si="40"/>
        <v>0</v>
      </c>
      <c r="AE55" s="5">
        <f t="shared" si="43"/>
        <v>0</v>
      </c>
      <c r="AF55" s="39">
        <f t="shared" si="44"/>
        <v>0</v>
      </c>
      <c r="AG55" s="39">
        <f t="shared" si="45"/>
        <v>0</v>
      </c>
      <c r="AH55" s="5">
        <f t="shared" si="41"/>
        <v>0</v>
      </c>
      <c r="AI55" s="5">
        <f t="shared" si="46"/>
        <v>0</v>
      </c>
      <c r="AJ55" s="5">
        <f t="shared" si="42"/>
        <v>0</v>
      </c>
      <c r="AK55" s="47"/>
    </row>
    <row r="56" spans="1:37" s="7" customFormat="1" ht="15.75" customHeight="1">
      <c r="A56" s="5" t="str">
        <f>Z49</f>
        <v>将　監</v>
      </c>
      <c r="B56" s="15"/>
      <c r="C56" s="18">
        <f>AC50</f>
        <v>0</v>
      </c>
      <c r="D56" s="18" t="s">
        <v>28</v>
      </c>
      <c r="E56" s="20">
        <f>AA50</f>
        <v>0</v>
      </c>
      <c r="F56" s="21"/>
      <c r="G56" s="15">
        <f>AC51</f>
        <v>0</v>
      </c>
      <c r="H56" s="15" t="s">
        <v>28</v>
      </c>
      <c r="I56" s="16">
        <f>AA51</f>
        <v>0</v>
      </c>
      <c r="J56" s="14"/>
      <c r="K56" s="15">
        <f>AC52</f>
        <v>0</v>
      </c>
      <c r="L56" s="15" t="s">
        <v>28</v>
      </c>
      <c r="M56" s="16">
        <f>AA52</f>
        <v>0</v>
      </c>
      <c r="N56" s="14"/>
      <c r="O56" s="15">
        <f>AC53</f>
        <v>0</v>
      </c>
      <c r="P56" s="15" t="s">
        <v>28</v>
      </c>
      <c r="Q56" s="16">
        <f>AA53</f>
        <v>0</v>
      </c>
      <c r="R56" s="14"/>
      <c r="S56" s="15">
        <f>AC54</f>
        <v>0</v>
      </c>
      <c r="T56" s="15" t="s">
        <v>28</v>
      </c>
      <c r="U56" s="16">
        <f>AA54</f>
        <v>0</v>
      </c>
      <c r="V56" s="14"/>
      <c r="W56" s="15">
        <f>AC55</f>
        <v>0</v>
      </c>
      <c r="X56" s="15" t="s">
        <v>28</v>
      </c>
      <c r="Y56" s="16">
        <f>AA55</f>
        <v>0</v>
      </c>
      <c r="Z56" s="56"/>
      <c r="AA56" s="57"/>
      <c r="AB56" s="57"/>
      <c r="AC56" s="58"/>
      <c r="AD56" s="16">
        <f t="shared" si="40"/>
        <v>0</v>
      </c>
      <c r="AE56" s="5">
        <f t="shared" si="43"/>
        <v>0</v>
      </c>
      <c r="AF56" s="5">
        <f t="shared" si="44"/>
        <v>0</v>
      </c>
      <c r="AG56" s="5">
        <f t="shared" si="45"/>
        <v>0</v>
      </c>
      <c r="AH56" s="5">
        <f t="shared" si="41"/>
        <v>0</v>
      </c>
      <c r="AI56" s="5">
        <f t="shared" si="46"/>
        <v>0</v>
      </c>
      <c r="AJ56" s="5">
        <f>SUM(AH56-AI56)</f>
        <v>0</v>
      </c>
      <c r="AK56" s="47"/>
    </row>
    <row r="57" spans="1:37" ht="15.75" customHeight="1">
      <c r="A57" s="35"/>
      <c r="B57" s="94" t="s">
        <v>42</v>
      </c>
      <c r="C57" s="94"/>
      <c r="D57" s="94"/>
      <c r="E57" s="94"/>
      <c r="F57" s="17"/>
      <c r="G57" s="17"/>
      <c r="H57" s="17"/>
      <c r="I57" s="17"/>
      <c r="J57" s="55" t="str">
        <f>'１次予選'!AG12</f>
        <v>上釜グランド</v>
      </c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1"/>
      <c r="W57" s="51"/>
      <c r="X57" s="51"/>
      <c r="Y57" s="51"/>
      <c r="Z57" s="51"/>
      <c r="AA57" s="51"/>
      <c r="AB57" s="51"/>
      <c r="AC57" s="51"/>
      <c r="AD57" s="37">
        <f aca="true" t="shared" si="47" ref="AD57:AJ57">SUM(AD50:AD56)</f>
        <v>0</v>
      </c>
      <c r="AE57" s="37">
        <f t="shared" si="47"/>
        <v>0</v>
      </c>
      <c r="AF57" s="37">
        <f t="shared" si="47"/>
        <v>0</v>
      </c>
      <c r="AG57" s="37">
        <f t="shared" si="47"/>
        <v>0</v>
      </c>
      <c r="AH57" s="37">
        <f t="shared" si="47"/>
        <v>0</v>
      </c>
      <c r="AI57" s="37">
        <f t="shared" si="47"/>
        <v>0</v>
      </c>
      <c r="AJ57" s="37">
        <f t="shared" si="47"/>
        <v>0</v>
      </c>
      <c r="AK57" s="17"/>
    </row>
    <row r="58" spans="1:37" s="7" customFormat="1" ht="15.75" customHeight="1">
      <c r="A58" s="42"/>
      <c r="B58" s="73" t="str">
        <f>'１次予選'!AH3</f>
        <v>北中山FC</v>
      </c>
      <c r="C58" s="73"/>
      <c r="D58" s="73"/>
      <c r="E58" s="73"/>
      <c r="F58" s="73" t="str">
        <f>'１次予選'!AH4</f>
        <v>大野田</v>
      </c>
      <c r="G58" s="73"/>
      <c r="H58" s="73"/>
      <c r="I58" s="73"/>
      <c r="J58" s="73" t="str">
        <f>'１次予選'!AH5</f>
        <v>ＹＭＣＡ</v>
      </c>
      <c r="K58" s="73"/>
      <c r="L58" s="73"/>
      <c r="M58" s="73"/>
      <c r="N58" s="73" t="str">
        <f>'１次予選'!AH6</f>
        <v>ブログレッソ</v>
      </c>
      <c r="O58" s="73"/>
      <c r="P58" s="73"/>
      <c r="Q58" s="73"/>
      <c r="R58" s="73" t="str">
        <f>'１次予選'!AH7</f>
        <v>東　六</v>
      </c>
      <c r="S58" s="73"/>
      <c r="T58" s="73"/>
      <c r="U58" s="73"/>
      <c r="V58" s="73" t="str">
        <f>'１次予選'!AH8</f>
        <v>北仙台</v>
      </c>
      <c r="W58" s="73"/>
      <c r="X58" s="73"/>
      <c r="Y58" s="73"/>
      <c r="Z58" s="73" t="str">
        <f>'１次予選'!AH9</f>
        <v>蛇田FC</v>
      </c>
      <c r="AA58" s="73"/>
      <c r="AB58" s="73"/>
      <c r="AC58" s="73"/>
      <c r="AD58" s="5" t="s">
        <v>26</v>
      </c>
      <c r="AE58" s="41" t="s">
        <v>25</v>
      </c>
      <c r="AF58" s="41" t="s">
        <v>24</v>
      </c>
      <c r="AG58" s="41" t="s">
        <v>23</v>
      </c>
      <c r="AH58" s="5" t="s">
        <v>22</v>
      </c>
      <c r="AI58" s="5" t="s">
        <v>21</v>
      </c>
      <c r="AJ58" s="5" t="s">
        <v>20</v>
      </c>
      <c r="AK58" s="5" t="s">
        <v>19</v>
      </c>
    </row>
    <row r="59" spans="1:37" s="7" customFormat="1" ht="15.75" customHeight="1">
      <c r="A59" s="5" t="str">
        <f>B58</f>
        <v>北中山FC</v>
      </c>
      <c r="B59" s="56"/>
      <c r="C59" s="57"/>
      <c r="D59" s="57"/>
      <c r="E59" s="58"/>
      <c r="F59" s="11"/>
      <c r="G59" s="38">
        <f>'１次予選 (2)'!AG33</f>
        <v>0</v>
      </c>
      <c r="H59" s="12" t="s">
        <v>28</v>
      </c>
      <c r="I59" s="13">
        <f>'１次予選 (2)'!AJ33</f>
        <v>0</v>
      </c>
      <c r="J59" s="11"/>
      <c r="K59" s="15">
        <f>'１次予選 (3)'!AG30</f>
        <v>0</v>
      </c>
      <c r="L59" s="15" t="s">
        <v>28</v>
      </c>
      <c r="M59" s="16">
        <f>'１次予選 (3)'!AJ30</f>
        <v>0</v>
      </c>
      <c r="N59" s="11"/>
      <c r="O59" s="15">
        <f>'１次予選'!AG33</f>
        <v>0</v>
      </c>
      <c r="P59" s="15" t="s">
        <v>28</v>
      </c>
      <c r="Q59" s="16">
        <f>'１次予選'!AJ33</f>
        <v>0</v>
      </c>
      <c r="R59" s="11"/>
      <c r="S59" s="18">
        <f>'１次予選 (3)'!AG18</f>
        <v>0</v>
      </c>
      <c r="T59" s="18" t="s">
        <v>28</v>
      </c>
      <c r="U59" s="20">
        <f>'１次予選 (3)'!AJ18</f>
        <v>0</v>
      </c>
      <c r="V59" s="19"/>
      <c r="W59" s="18">
        <f>'１次予選 (2)'!AG21</f>
        <v>0</v>
      </c>
      <c r="X59" s="18" t="s">
        <v>28</v>
      </c>
      <c r="Y59" s="20">
        <f>'１次予選 (2)'!AJ21</f>
        <v>0</v>
      </c>
      <c r="Z59" s="19"/>
      <c r="AA59" s="18">
        <f>'１次予選'!AG24</f>
        <v>0</v>
      </c>
      <c r="AB59" s="18" t="s">
        <v>28</v>
      </c>
      <c r="AC59" s="20">
        <f>'１次予選'!AJ24</f>
        <v>0</v>
      </c>
      <c r="AD59" s="16">
        <f aca="true" t="shared" si="48" ref="AD59:AD65">SUM((AE59*3)+(AF59*1))</f>
        <v>0</v>
      </c>
      <c r="AE59" s="5">
        <f>COUNTIF(B59:AC59,"○")</f>
        <v>0</v>
      </c>
      <c r="AF59" s="5">
        <f>COUNTIF(B59:AC59,"△")</f>
        <v>0</v>
      </c>
      <c r="AG59" s="5">
        <f>COUNTIF(B59:AC59,"●")</f>
        <v>0</v>
      </c>
      <c r="AH59" s="49">
        <f aca="true" t="shared" si="49" ref="AH59:AH65">SUM(C59,G59,K59,O59,S59,W59,AA59)</f>
        <v>0</v>
      </c>
      <c r="AI59" s="5">
        <f>SUM(E59,I59,M59,Q59,U59,Y59,AC59)</f>
        <v>0</v>
      </c>
      <c r="AJ59" s="5">
        <f aca="true" t="shared" si="50" ref="AJ59:AJ64">SUM(AH59-AI59)</f>
        <v>0</v>
      </c>
      <c r="AK59" s="47"/>
    </row>
    <row r="60" spans="1:37" s="7" customFormat="1" ht="15.75" customHeight="1">
      <c r="A60" s="5" t="str">
        <f>F58</f>
        <v>大野田</v>
      </c>
      <c r="B60" s="15"/>
      <c r="C60" s="12">
        <f>I59</f>
        <v>0</v>
      </c>
      <c r="D60" s="12" t="s">
        <v>28</v>
      </c>
      <c r="E60" s="13">
        <f>G59</f>
        <v>0</v>
      </c>
      <c r="F60" s="56"/>
      <c r="G60" s="57"/>
      <c r="H60" s="57"/>
      <c r="I60" s="58"/>
      <c r="J60" s="19"/>
      <c r="K60" s="18">
        <f>'１次予選 (2)'!AG24</f>
        <v>0</v>
      </c>
      <c r="L60" s="18" t="s">
        <v>28</v>
      </c>
      <c r="M60" s="20">
        <f>'１次予選 (2)'!AJ24</f>
        <v>0</v>
      </c>
      <c r="N60" s="14"/>
      <c r="O60" s="18">
        <f>'１次予選 (3)'!AG33</f>
        <v>0</v>
      </c>
      <c r="P60" s="18" t="s">
        <v>28</v>
      </c>
      <c r="Q60" s="20">
        <f>'１次予選 (3)'!AJ33</f>
        <v>0</v>
      </c>
      <c r="R60" s="14"/>
      <c r="S60" s="15">
        <f>'１次予選'!AG15</f>
        <v>0</v>
      </c>
      <c r="T60" s="15" t="s">
        <v>28</v>
      </c>
      <c r="U60" s="16">
        <f>'１次予選'!AJ15</f>
        <v>0</v>
      </c>
      <c r="V60" s="14"/>
      <c r="W60" s="15">
        <f>'１次予選'!AG21</f>
        <v>0</v>
      </c>
      <c r="X60" s="15" t="s">
        <v>28</v>
      </c>
      <c r="Y60" s="16">
        <f>'１次予選'!AJ21</f>
        <v>0</v>
      </c>
      <c r="Z60" s="14"/>
      <c r="AA60" s="15">
        <f>'１次予選 (3)'!AG21</f>
        <v>0</v>
      </c>
      <c r="AB60" s="15" t="s">
        <v>28</v>
      </c>
      <c r="AC60" s="16">
        <f>'１次予選 (3)'!AJ21</f>
        <v>0</v>
      </c>
      <c r="AD60" s="16">
        <f t="shared" si="48"/>
        <v>0</v>
      </c>
      <c r="AE60" s="5">
        <f aca="true" t="shared" si="51" ref="AE60:AE65">COUNTIF(B60:AC60,"○")</f>
        <v>0</v>
      </c>
      <c r="AF60" s="39">
        <f aca="true" t="shared" si="52" ref="AF60:AF65">COUNTIF(B60:AC60,"△")</f>
        <v>0</v>
      </c>
      <c r="AG60" s="39">
        <f aca="true" t="shared" si="53" ref="AG60:AG65">COUNTIF(B60:AC60,"●")</f>
        <v>0</v>
      </c>
      <c r="AH60" s="5">
        <f t="shared" si="49"/>
        <v>0</v>
      </c>
      <c r="AI60" s="5">
        <f aca="true" t="shared" si="54" ref="AI60:AI65">SUM(E60,I60,M60,Q60,U60,Y60,AC60)</f>
        <v>0</v>
      </c>
      <c r="AJ60" s="5">
        <f t="shared" si="50"/>
        <v>0</v>
      </c>
      <c r="AK60" s="47"/>
    </row>
    <row r="61" spans="1:37" s="7" customFormat="1" ht="15.75" customHeight="1">
      <c r="A61" s="5" t="str">
        <f>J58</f>
        <v>ＹＭＣＡ</v>
      </c>
      <c r="B61" s="15"/>
      <c r="C61" s="12">
        <f>M59</f>
        <v>0</v>
      </c>
      <c r="D61" s="15" t="s">
        <v>28</v>
      </c>
      <c r="E61" s="13">
        <f>K59</f>
        <v>0</v>
      </c>
      <c r="F61" s="14"/>
      <c r="G61" s="15">
        <f>M60</f>
        <v>0</v>
      </c>
      <c r="H61" s="15"/>
      <c r="I61" s="16">
        <f>K60</f>
        <v>0</v>
      </c>
      <c r="J61" s="59"/>
      <c r="K61" s="60"/>
      <c r="L61" s="60"/>
      <c r="M61" s="61"/>
      <c r="N61" s="14"/>
      <c r="O61" s="18">
        <f>'１次予選 (2)'!AG15</f>
        <v>0</v>
      </c>
      <c r="P61" s="18" t="s">
        <v>28</v>
      </c>
      <c r="Q61" s="20">
        <f>'１次予選 (2)'!AJ15</f>
        <v>0</v>
      </c>
      <c r="R61" s="14"/>
      <c r="S61" s="15">
        <f>'１次予選 (3)'!AG24</f>
        <v>0</v>
      </c>
      <c r="T61" s="15" t="s">
        <v>28</v>
      </c>
      <c r="U61" s="16">
        <f>'１次予選 (3)'!AJ24</f>
        <v>0</v>
      </c>
      <c r="V61" s="14"/>
      <c r="W61" s="15">
        <f>'１次予選'!AG30</f>
        <v>0</v>
      </c>
      <c r="X61" s="15" t="s">
        <v>28</v>
      </c>
      <c r="Y61" s="16">
        <f>'１次予選'!AJ30</f>
        <v>0</v>
      </c>
      <c r="Z61" s="14"/>
      <c r="AA61" s="15">
        <f>'１次予選'!AG18</f>
        <v>0</v>
      </c>
      <c r="AB61" s="15" t="s">
        <v>28</v>
      </c>
      <c r="AC61" s="16">
        <f>'１次予選'!AJ18</f>
        <v>0</v>
      </c>
      <c r="AD61" s="16">
        <f t="shared" si="48"/>
        <v>0</v>
      </c>
      <c r="AE61" s="5">
        <f t="shared" si="51"/>
        <v>0</v>
      </c>
      <c r="AF61" s="39">
        <f t="shared" si="52"/>
        <v>0</v>
      </c>
      <c r="AG61" s="39">
        <f t="shared" si="53"/>
        <v>0</v>
      </c>
      <c r="AH61" s="5">
        <f t="shared" si="49"/>
        <v>0</v>
      </c>
      <c r="AI61" s="5">
        <f t="shared" si="54"/>
        <v>0</v>
      </c>
      <c r="AJ61" s="5">
        <f t="shared" si="50"/>
        <v>0</v>
      </c>
      <c r="AK61" s="47"/>
    </row>
    <row r="62" spans="1:37" s="7" customFormat="1" ht="15.75" customHeight="1">
      <c r="A62" s="5" t="str">
        <f>N58</f>
        <v>ブログレッソ</v>
      </c>
      <c r="B62" s="15"/>
      <c r="C62" s="12">
        <f>Q59</f>
        <v>0</v>
      </c>
      <c r="D62" s="15" t="s">
        <v>28</v>
      </c>
      <c r="E62" s="13">
        <f>O59</f>
        <v>0</v>
      </c>
      <c r="F62" s="14"/>
      <c r="G62" s="15">
        <f>Q60</f>
        <v>0</v>
      </c>
      <c r="H62" s="15"/>
      <c r="I62" s="16">
        <f>O60</f>
        <v>0</v>
      </c>
      <c r="J62" s="19"/>
      <c r="K62" s="18">
        <f>Q61</f>
        <v>0</v>
      </c>
      <c r="L62" s="15" t="s">
        <v>28</v>
      </c>
      <c r="M62" s="20">
        <f>O61</f>
        <v>0</v>
      </c>
      <c r="N62" s="56"/>
      <c r="O62" s="57"/>
      <c r="P62" s="57"/>
      <c r="Q62" s="58"/>
      <c r="R62" s="14"/>
      <c r="S62" s="15">
        <f>'１次予選'!AG27</f>
        <v>0</v>
      </c>
      <c r="T62" s="15" t="s">
        <v>28</v>
      </c>
      <c r="U62" s="16">
        <f>'１次予選'!AJ27</f>
        <v>0</v>
      </c>
      <c r="V62" s="14"/>
      <c r="W62" s="15">
        <f>'１次予選 (3)'!AG27</f>
        <v>0</v>
      </c>
      <c r="X62" s="15" t="s">
        <v>28</v>
      </c>
      <c r="Y62" s="16">
        <f>'１次予選 (3)'!AJ27</f>
        <v>0</v>
      </c>
      <c r="Z62" s="14"/>
      <c r="AA62" s="15">
        <f>'１次予選 (2)'!AG27</f>
        <v>0</v>
      </c>
      <c r="AB62" s="15" t="s">
        <v>28</v>
      </c>
      <c r="AC62" s="16">
        <f>'１次予選 (2)'!AJ27</f>
        <v>0</v>
      </c>
      <c r="AD62" s="16">
        <f t="shared" si="48"/>
        <v>0</v>
      </c>
      <c r="AE62" s="5">
        <f t="shared" si="51"/>
        <v>0</v>
      </c>
      <c r="AF62" s="39">
        <f t="shared" si="52"/>
        <v>0</v>
      </c>
      <c r="AG62" s="39">
        <f t="shared" si="53"/>
        <v>0</v>
      </c>
      <c r="AH62" s="5">
        <f t="shared" si="49"/>
        <v>0</v>
      </c>
      <c r="AI62" s="5">
        <f t="shared" si="54"/>
        <v>0</v>
      </c>
      <c r="AJ62" s="5">
        <f t="shared" si="50"/>
        <v>0</v>
      </c>
      <c r="AK62" s="47"/>
    </row>
    <row r="63" spans="1:37" s="7" customFormat="1" ht="15.75" customHeight="1">
      <c r="A63" s="5" t="str">
        <f>R58</f>
        <v>東　六</v>
      </c>
      <c r="B63" s="15"/>
      <c r="C63" s="15">
        <f>U59</f>
        <v>0</v>
      </c>
      <c r="D63" s="15" t="s">
        <v>28</v>
      </c>
      <c r="E63" s="16">
        <f>S59</f>
        <v>0</v>
      </c>
      <c r="F63" s="21"/>
      <c r="G63" s="18">
        <f>U60</f>
        <v>0</v>
      </c>
      <c r="H63" s="18" t="s">
        <v>28</v>
      </c>
      <c r="I63" s="20">
        <f>S60</f>
        <v>0</v>
      </c>
      <c r="J63" s="19"/>
      <c r="K63" s="18">
        <f>U61</f>
        <v>0</v>
      </c>
      <c r="L63" s="15" t="s">
        <v>28</v>
      </c>
      <c r="M63" s="20">
        <f>S61</f>
        <v>0</v>
      </c>
      <c r="N63" s="14"/>
      <c r="O63" s="15">
        <f>U62</f>
        <v>0</v>
      </c>
      <c r="P63" s="15" t="s">
        <v>28</v>
      </c>
      <c r="Q63" s="16">
        <f>S62</f>
        <v>0</v>
      </c>
      <c r="R63" s="56"/>
      <c r="S63" s="57"/>
      <c r="T63" s="57"/>
      <c r="U63" s="58"/>
      <c r="V63" s="14"/>
      <c r="W63" s="15">
        <f>'１次予選 (2)'!AG30</f>
        <v>0</v>
      </c>
      <c r="X63" s="15" t="s">
        <v>28</v>
      </c>
      <c r="Y63" s="16">
        <f>'１次予選 (2)'!AJ30</f>
        <v>0</v>
      </c>
      <c r="Z63" s="14"/>
      <c r="AA63" s="15">
        <f>'１次予選 (2)'!AG18</f>
        <v>0</v>
      </c>
      <c r="AB63" s="15" t="s">
        <v>28</v>
      </c>
      <c r="AC63" s="16">
        <f>'１次予選 (2)'!AJ18</f>
        <v>0</v>
      </c>
      <c r="AD63" s="16">
        <f t="shared" si="48"/>
        <v>0</v>
      </c>
      <c r="AE63" s="5">
        <f t="shared" si="51"/>
        <v>0</v>
      </c>
      <c r="AF63" s="39">
        <f t="shared" si="52"/>
        <v>0</v>
      </c>
      <c r="AG63" s="39">
        <f t="shared" si="53"/>
        <v>0</v>
      </c>
      <c r="AH63" s="5">
        <f t="shared" si="49"/>
        <v>0</v>
      </c>
      <c r="AI63" s="5">
        <f t="shared" si="54"/>
        <v>0</v>
      </c>
      <c r="AJ63" s="5">
        <f t="shared" si="50"/>
        <v>0</v>
      </c>
      <c r="AK63" s="47"/>
    </row>
    <row r="64" spans="1:37" s="7" customFormat="1" ht="15.75" customHeight="1">
      <c r="A64" s="5" t="str">
        <f>V58</f>
        <v>北仙台</v>
      </c>
      <c r="B64" s="15"/>
      <c r="C64" s="15">
        <f>Y59</f>
        <v>0</v>
      </c>
      <c r="D64" s="15" t="s">
        <v>28</v>
      </c>
      <c r="E64" s="16">
        <f>W59</f>
        <v>0</v>
      </c>
      <c r="F64" s="21"/>
      <c r="G64" s="18">
        <f>Y60</f>
        <v>0</v>
      </c>
      <c r="H64" s="18" t="s">
        <v>28</v>
      </c>
      <c r="I64" s="20">
        <f>W60</f>
        <v>0</v>
      </c>
      <c r="J64" s="14"/>
      <c r="K64" s="15">
        <f>Y61</f>
        <v>0</v>
      </c>
      <c r="L64" s="15" t="s">
        <v>28</v>
      </c>
      <c r="M64" s="16">
        <f>W61</f>
        <v>0</v>
      </c>
      <c r="N64" s="14"/>
      <c r="O64" s="15">
        <f>Y62</f>
        <v>0</v>
      </c>
      <c r="P64" s="15" t="s">
        <v>28</v>
      </c>
      <c r="Q64" s="16">
        <f>W62</f>
        <v>0</v>
      </c>
      <c r="R64" s="14"/>
      <c r="S64" s="15">
        <f>Y63</f>
        <v>0</v>
      </c>
      <c r="T64" s="15" t="s">
        <v>28</v>
      </c>
      <c r="U64" s="16">
        <f>W63</f>
        <v>0</v>
      </c>
      <c r="V64" s="56"/>
      <c r="W64" s="57"/>
      <c r="X64" s="57"/>
      <c r="Y64" s="58"/>
      <c r="Z64" s="14"/>
      <c r="AA64" s="15">
        <f>'１次予選 (3)'!AG15</f>
        <v>0</v>
      </c>
      <c r="AB64" s="15" t="s">
        <v>28</v>
      </c>
      <c r="AC64" s="16">
        <f>'１次予選 (3)'!AJ15</f>
        <v>0</v>
      </c>
      <c r="AD64" s="16">
        <f t="shared" si="48"/>
        <v>0</v>
      </c>
      <c r="AE64" s="5">
        <f t="shared" si="51"/>
        <v>0</v>
      </c>
      <c r="AF64" s="39">
        <f t="shared" si="52"/>
        <v>0</v>
      </c>
      <c r="AG64" s="39">
        <f t="shared" si="53"/>
        <v>0</v>
      </c>
      <c r="AH64" s="5">
        <f t="shared" si="49"/>
        <v>0</v>
      </c>
      <c r="AI64" s="5">
        <f t="shared" si="54"/>
        <v>0</v>
      </c>
      <c r="AJ64" s="5">
        <f t="shared" si="50"/>
        <v>0</v>
      </c>
      <c r="AK64" s="47"/>
    </row>
    <row r="65" spans="1:37" s="7" customFormat="1" ht="15.75" customHeight="1">
      <c r="A65" s="5" t="str">
        <f>Z58</f>
        <v>蛇田FC</v>
      </c>
      <c r="B65" s="15"/>
      <c r="C65" s="18">
        <f>AC59</f>
        <v>0</v>
      </c>
      <c r="D65" s="18" t="s">
        <v>28</v>
      </c>
      <c r="E65" s="20">
        <f>AA59</f>
        <v>0</v>
      </c>
      <c r="F65" s="21"/>
      <c r="G65" s="15">
        <f>AC60</f>
        <v>0</v>
      </c>
      <c r="H65" s="15" t="s">
        <v>28</v>
      </c>
      <c r="I65" s="16">
        <f>AA60</f>
        <v>0</v>
      </c>
      <c r="J65" s="14"/>
      <c r="K65" s="15">
        <f>AC61</f>
        <v>0</v>
      </c>
      <c r="L65" s="15" t="s">
        <v>28</v>
      </c>
      <c r="M65" s="16">
        <f>AA61</f>
        <v>0</v>
      </c>
      <c r="N65" s="14"/>
      <c r="O65" s="15">
        <f>AC62</f>
        <v>0</v>
      </c>
      <c r="P65" s="15" t="s">
        <v>28</v>
      </c>
      <c r="Q65" s="16">
        <f>AA62</f>
        <v>0</v>
      </c>
      <c r="R65" s="14"/>
      <c r="S65" s="15">
        <f>AC63</f>
        <v>0</v>
      </c>
      <c r="T65" s="15" t="s">
        <v>28</v>
      </c>
      <c r="U65" s="16">
        <f>AA63</f>
        <v>0</v>
      </c>
      <c r="V65" s="14"/>
      <c r="W65" s="15">
        <f>AC64</f>
        <v>0</v>
      </c>
      <c r="X65" s="15" t="s">
        <v>28</v>
      </c>
      <c r="Y65" s="16">
        <f>AA64</f>
        <v>0</v>
      </c>
      <c r="Z65" s="56"/>
      <c r="AA65" s="57"/>
      <c r="AB65" s="57"/>
      <c r="AC65" s="58"/>
      <c r="AD65" s="16">
        <f t="shared" si="48"/>
        <v>0</v>
      </c>
      <c r="AE65" s="5">
        <f t="shared" si="51"/>
        <v>0</v>
      </c>
      <c r="AF65" s="5">
        <f t="shared" si="52"/>
        <v>0</v>
      </c>
      <c r="AG65" s="5">
        <f t="shared" si="53"/>
        <v>0</v>
      </c>
      <c r="AH65" s="5">
        <f t="shared" si="49"/>
        <v>0</v>
      </c>
      <c r="AI65" s="5">
        <f t="shared" si="54"/>
        <v>0</v>
      </c>
      <c r="AJ65" s="5">
        <f>SUM(AH65-AI65)</f>
        <v>0</v>
      </c>
      <c r="AK65" s="47"/>
    </row>
    <row r="66" spans="1:37" ht="15.75" customHeight="1">
      <c r="A66" s="35"/>
      <c r="B66" s="94" t="s">
        <v>43</v>
      </c>
      <c r="C66" s="94"/>
      <c r="D66" s="94"/>
      <c r="E66" s="94"/>
      <c r="F66" s="17"/>
      <c r="G66" s="17"/>
      <c r="H66" s="17"/>
      <c r="I66" s="17"/>
      <c r="J66" s="50" t="str">
        <f>'１次予選'!AL12</f>
        <v>松島FBC P-1 ②</v>
      </c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37">
        <f aca="true" t="shared" si="55" ref="AD66:AJ66">SUM(AD59:AD65)</f>
        <v>0</v>
      </c>
      <c r="AE66" s="37">
        <f t="shared" si="55"/>
        <v>0</v>
      </c>
      <c r="AF66" s="37">
        <f t="shared" si="55"/>
        <v>0</v>
      </c>
      <c r="AG66" s="37">
        <f t="shared" si="55"/>
        <v>0</v>
      </c>
      <c r="AH66" s="37">
        <f t="shared" si="55"/>
        <v>0</v>
      </c>
      <c r="AI66" s="37">
        <f t="shared" si="55"/>
        <v>0</v>
      </c>
      <c r="AJ66" s="37">
        <f t="shared" si="55"/>
        <v>0</v>
      </c>
      <c r="AK66" s="17"/>
    </row>
    <row r="67" spans="1:37" s="7" customFormat="1" ht="15.75" customHeight="1">
      <c r="A67" s="42"/>
      <c r="B67" s="88" t="str">
        <f>'１次予選'!AM3</f>
        <v>エスペランサ</v>
      </c>
      <c r="C67" s="88"/>
      <c r="D67" s="88"/>
      <c r="E67" s="89"/>
      <c r="F67" s="87" t="str">
        <f>'１次予選'!AM4</f>
        <v>岩沼西</v>
      </c>
      <c r="G67" s="88"/>
      <c r="H67" s="88"/>
      <c r="I67" s="89"/>
      <c r="J67" s="87" t="str">
        <f>'１次予選'!AM5</f>
        <v>なかのFC</v>
      </c>
      <c r="K67" s="88"/>
      <c r="L67" s="88"/>
      <c r="M67" s="89"/>
      <c r="N67" s="87" t="str">
        <f>'１次予選'!AM6</f>
        <v>吉成W</v>
      </c>
      <c r="O67" s="88"/>
      <c r="P67" s="88"/>
      <c r="Q67" s="89"/>
      <c r="R67" s="87" t="str">
        <f>'１次予選'!AM7</f>
        <v>七ヶ浜</v>
      </c>
      <c r="S67" s="88"/>
      <c r="T67" s="88"/>
      <c r="U67" s="89"/>
      <c r="V67" s="87" t="str">
        <f>'１次予選'!AM8</f>
        <v>ジュニオール</v>
      </c>
      <c r="W67" s="88"/>
      <c r="X67" s="88"/>
      <c r="Y67" s="89"/>
      <c r="Z67" s="73" t="str">
        <f>'１次予選'!AM9</f>
        <v>小牛田FC</v>
      </c>
      <c r="AA67" s="73"/>
      <c r="AB67" s="73"/>
      <c r="AC67" s="73"/>
      <c r="AD67" s="5" t="s">
        <v>26</v>
      </c>
      <c r="AE67" s="41" t="s">
        <v>25</v>
      </c>
      <c r="AF67" s="41" t="s">
        <v>24</v>
      </c>
      <c r="AG67" s="41" t="s">
        <v>23</v>
      </c>
      <c r="AH67" s="5" t="s">
        <v>22</v>
      </c>
      <c r="AI67" s="5" t="s">
        <v>21</v>
      </c>
      <c r="AJ67" s="5" t="s">
        <v>20</v>
      </c>
      <c r="AK67" s="5" t="s">
        <v>19</v>
      </c>
    </row>
    <row r="68" spans="1:37" s="7" customFormat="1" ht="15.75" customHeight="1">
      <c r="A68" s="39" t="str">
        <f>B67</f>
        <v>エスペランサ</v>
      </c>
      <c r="B68" s="56"/>
      <c r="C68" s="57"/>
      <c r="D68" s="57"/>
      <c r="E68" s="58"/>
      <c r="F68" s="11"/>
      <c r="G68" s="38">
        <f>'１次予選 (2)'!AL33</f>
        <v>0</v>
      </c>
      <c r="H68" s="12" t="s">
        <v>28</v>
      </c>
      <c r="I68" s="13">
        <f>'１次予選 (2)'!AO33</f>
        <v>0</v>
      </c>
      <c r="J68" s="11"/>
      <c r="K68" s="15">
        <f>'１次予選 (3)'!AL30</f>
        <v>0</v>
      </c>
      <c r="L68" s="15" t="s">
        <v>28</v>
      </c>
      <c r="M68" s="16">
        <f>'１次予選 (3)'!AO30</f>
        <v>0</v>
      </c>
      <c r="N68" s="11"/>
      <c r="O68" s="15">
        <f>'１次予選'!AL33</f>
        <v>0</v>
      </c>
      <c r="P68" s="15" t="s">
        <v>28</v>
      </c>
      <c r="Q68" s="16">
        <f>'１次予選'!AO33</f>
        <v>0</v>
      </c>
      <c r="R68" s="11"/>
      <c r="S68" s="18">
        <f>'１次予選 (3)'!AL18</f>
        <v>0</v>
      </c>
      <c r="T68" s="18" t="s">
        <v>28</v>
      </c>
      <c r="U68" s="20">
        <f>'１次予選 (3)'!AO18</f>
        <v>0</v>
      </c>
      <c r="V68" s="19"/>
      <c r="W68" s="18">
        <f>'１次予選 (2)'!AL21</f>
        <v>0</v>
      </c>
      <c r="X68" s="18" t="s">
        <v>28</v>
      </c>
      <c r="Y68" s="20">
        <f>'１次予選 (2)'!AO21</f>
        <v>0</v>
      </c>
      <c r="Z68" s="19"/>
      <c r="AA68" s="18">
        <f>'１次予選'!AL24</f>
        <v>0</v>
      </c>
      <c r="AB68" s="18" t="s">
        <v>28</v>
      </c>
      <c r="AC68" s="20">
        <f>'１次予選'!AO24</f>
        <v>0</v>
      </c>
      <c r="AD68" s="13">
        <f aca="true" t="shared" si="56" ref="AD68:AD74">SUM((AE68*3)+(AF68*1))</f>
        <v>0</v>
      </c>
      <c r="AE68" s="39">
        <f>COUNTIF(B68:AC68,"○")</f>
        <v>0</v>
      </c>
      <c r="AF68" s="39">
        <f>COUNTIF(B68:AC68,"△")</f>
        <v>0</v>
      </c>
      <c r="AG68" s="39">
        <f>COUNTIF(B68:AC68,"●")</f>
        <v>0</v>
      </c>
      <c r="AH68" s="40">
        <f aca="true" t="shared" si="57" ref="AH68:AH74">SUM(C68,G68,K68,O68,S68,W68,AA68)</f>
        <v>0</v>
      </c>
      <c r="AI68" s="39">
        <f>SUM(E68,I68,M68,Q68,U68,Y68,AC68)</f>
        <v>0</v>
      </c>
      <c r="AJ68" s="39">
        <f aca="true" t="shared" si="58" ref="AJ68:AJ73">SUM(AH68-AI68)</f>
        <v>0</v>
      </c>
      <c r="AK68" s="46"/>
    </row>
    <row r="69" spans="1:37" s="7" customFormat="1" ht="15.75" customHeight="1">
      <c r="A69" s="5" t="str">
        <f>F67</f>
        <v>岩沼西</v>
      </c>
      <c r="B69" s="15"/>
      <c r="C69" s="12">
        <f>I68</f>
        <v>0</v>
      </c>
      <c r="D69" s="12" t="s">
        <v>28</v>
      </c>
      <c r="E69" s="13">
        <f>G68</f>
        <v>0</v>
      </c>
      <c r="F69" s="56"/>
      <c r="G69" s="57"/>
      <c r="H69" s="57"/>
      <c r="I69" s="58"/>
      <c r="J69" s="19"/>
      <c r="K69" s="18">
        <f>'１次予選 (2)'!AL24</f>
        <v>0</v>
      </c>
      <c r="L69" s="18" t="s">
        <v>28</v>
      </c>
      <c r="M69" s="20">
        <f>'１次予選 (2)'!AO24</f>
        <v>0</v>
      </c>
      <c r="N69" s="14"/>
      <c r="O69" s="18">
        <f>'１次予選 (3)'!AL33</f>
        <v>0</v>
      </c>
      <c r="P69" s="18" t="s">
        <v>28</v>
      </c>
      <c r="Q69" s="20">
        <f>'１次予選 (3)'!AO33</f>
        <v>0</v>
      </c>
      <c r="R69" s="14"/>
      <c r="S69" s="15">
        <f>'１次予選'!AL15</f>
        <v>0</v>
      </c>
      <c r="T69" s="15" t="s">
        <v>28</v>
      </c>
      <c r="U69" s="16">
        <f>'１次予選'!AO15</f>
        <v>0</v>
      </c>
      <c r="V69" s="14"/>
      <c r="W69" s="15">
        <f>'１次予選'!AL21</f>
        <v>0</v>
      </c>
      <c r="X69" s="15" t="s">
        <v>28</v>
      </c>
      <c r="Y69" s="16">
        <f>'１次予選'!AO21</f>
        <v>0</v>
      </c>
      <c r="Z69" s="14"/>
      <c r="AA69" s="15">
        <f>'１次予選 (3)'!AL21</f>
        <v>0</v>
      </c>
      <c r="AB69" s="15" t="s">
        <v>28</v>
      </c>
      <c r="AC69" s="16">
        <f>'１次予選 (3)'!AO21</f>
        <v>0</v>
      </c>
      <c r="AD69" s="16">
        <f t="shared" si="56"/>
        <v>0</v>
      </c>
      <c r="AE69" s="5">
        <f aca="true" t="shared" si="59" ref="AE69:AE74">COUNTIF(B69:AC69,"○")</f>
        <v>0</v>
      </c>
      <c r="AF69" s="39">
        <f aca="true" t="shared" si="60" ref="AF69:AF74">COUNTIF(B69:AC69,"△")</f>
        <v>0</v>
      </c>
      <c r="AG69" s="39">
        <f aca="true" t="shared" si="61" ref="AG69:AG74">COUNTIF(B69:AC69,"●")</f>
        <v>0</v>
      </c>
      <c r="AH69" s="5">
        <f t="shared" si="57"/>
        <v>0</v>
      </c>
      <c r="AI69" s="5">
        <f aca="true" t="shared" si="62" ref="AI69:AI74">SUM(E69,I69,M69,Q69,U69,Y69,AC69)</f>
        <v>0</v>
      </c>
      <c r="AJ69" s="5">
        <f t="shared" si="58"/>
        <v>0</v>
      </c>
      <c r="AK69" s="47"/>
    </row>
    <row r="70" spans="1:37" s="7" customFormat="1" ht="15.75" customHeight="1">
      <c r="A70" s="5" t="str">
        <f>J67</f>
        <v>なかのFC</v>
      </c>
      <c r="B70" s="15"/>
      <c r="C70" s="12">
        <f>M68</f>
        <v>0</v>
      </c>
      <c r="D70" s="15" t="s">
        <v>28</v>
      </c>
      <c r="E70" s="13">
        <f>K68</f>
        <v>0</v>
      </c>
      <c r="F70" s="14"/>
      <c r="G70" s="15">
        <f>M69</f>
        <v>0</v>
      </c>
      <c r="H70" s="15"/>
      <c r="I70" s="16">
        <f>K69</f>
        <v>0</v>
      </c>
      <c r="J70" s="59"/>
      <c r="K70" s="60"/>
      <c r="L70" s="60"/>
      <c r="M70" s="61"/>
      <c r="N70" s="14"/>
      <c r="O70" s="18">
        <f>'１次予選 (2)'!AL15</f>
        <v>0</v>
      </c>
      <c r="P70" s="18" t="s">
        <v>28</v>
      </c>
      <c r="Q70" s="20">
        <f>'１次予選 (2)'!AO15</f>
        <v>0</v>
      </c>
      <c r="R70" s="14"/>
      <c r="S70" s="15">
        <f>'１次予選 (3)'!AL24</f>
        <v>0</v>
      </c>
      <c r="T70" s="15" t="s">
        <v>28</v>
      </c>
      <c r="U70" s="16">
        <f>'１次予選 (3)'!AO24</f>
        <v>0</v>
      </c>
      <c r="V70" s="14"/>
      <c r="W70" s="15">
        <f>'１次予選'!AL30</f>
        <v>0</v>
      </c>
      <c r="X70" s="15" t="s">
        <v>28</v>
      </c>
      <c r="Y70" s="16">
        <f>'１次予選'!AO30</f>
        <v>0</v>
      </c>
      <c r="Z70" s="14"/>
      <c r="AA70" s="15">
        <f>'１次予選'!AL18</f>
        <v>0</v>
      </c>
      <c r="AB70" s="15" t="s">
        <v>28</v>
      </c>
      <c r="AC70" s="16">
        <f>'１次予選'!AO18</f>
        <v>0</v>
      </c>
      <c r="AD70" s="16">
        <f t="shared" si="56"/>
        <v>0</v>
      </c>
      <c r="AE70" s="5">
        <f t="shared" si="59"/>
        <v>0</v>
      </c>
      <c r="AF70" s="39">
        <f t="shared" si="60"/>
        <v>0</v>
      </c>
      <c r="AG70" s="39">
        <f t="shared" si="61"/>
        <v>0</v>
      </c>
      <c r="AH70" s="5">
        <f t="shared" si="57"/>
        <v>0</v>
      </c>
      <c r="AI70" s="5">
        <f t="shared" si="62"/>
        <v>0</v>
      </c>
      <c r="AJ70" s="5">
        <f t="shared" si="58"/>
        <v>0</v>
      </c>
      <c r="AK70" s="47"/>
    </row>
    <row r="71" spans="1:37" s="7" customFormat="1" ht="15.75" customHeight="1">
      <c r="A71" s="5" t="str">
        <f>N67</f>
        <v>吉成W</v>
      </c>
      <c r="B71" s="15"/>
      <c r="C71" s="12">
        <f>Q68</f>
        <v>0</v>
      </c>
      <c r="D71" s="15" t="s">
        <v>28</v>
      </c>
      <c r="E71" s="13">
        <f>O68</f>
        <v>0</v>
      </c>
      <c r="F71" s="14"/>
      <c r="G71" s="15">
        <f>Q69</f>
        <v>0</v>
      </c>
      <c r="H71" s="15"/>
      <c r="I71" s="16">
        <f>O69</f>
        <v>0</v>
      </c>
      <c r="J71" s="19"/>
      <c r="K71" s="18">
        <f>Q70</f>
        <v>0</v>
      </c>
      <c r="L71" s="15" t="s">
        <v>28</v>
      </c>
      <c r="M71" s="20">
        <f>O70</f>
        <v>0</v>
      </c>
      <c r="N71" s="56"/>
      <c r="O71" s="57"/>
      <c r="P71" s="57"/>
      <c r="Q71" s="58"/>
      <c r="R71" s="14"/>
      <c r="S71" s="15">
        <f>'１次予選'!AL27</f>
        <v>0</v>
      </c>
      <c r="T71" s="15" t="s">
        <v>28</v>
      </c>
      <c r="U71" s="16">
        <f>'１次予選'!AO27</f>
        <v>0</v>
      </c>
      <c r="V71" s="14"/>
      <c r="W71" s="15">
        <f>'１次予選 (3)'!AL27</f>
        <v>0</v>
      </c>
      <c r="X71" s="15" t="s">
        <v>28</v>
      </c>
      <c r="Y71" s="16">
        <f>'１次予選 (3)'!AO27</f>
        <v>0</v>
      </c>
      <c r="Z71" s="14"/>
      <c r="AA71" s="15">
        <f>'１次予選 (2)'!AL27</f>
        <v>0</v>
      </c>
      <c r="AB71" s="15" t="s">
        <v>28</v>
      </c>
      <c r="AC71" s="16">
        <f>'１次予選 (2)'!AO27</f>
        <v>0</v>
      </c>
      <c r="AD71" s="16">
        <f t="shared" si="56"/>
        <v>0</v>
      </c>
      <c r="AE71" s="5">
        <f t="shared" si="59"/>
        <v>0</v>
      </c>
      <c r="AF71" s="39">
        <f t="shared" si="60"/>
        <v>0</v>
      </c>
      <c r="AG71" s="39">
        <f t="shared" si="61"/>
        <v>0</v>
      </c>
      <c r="AH71" s="5">
        <f t="shared" si="57"/>
        <v>0</v>
      </c>
      <c r="AI71" s="5">
        <f t="shared" si="62"/>
        <v>0</v>
      </c>
      <c r="AJ71" s="5">
        <f t="shared" si="58"/>
        <v>0</v>
      </c>
      <c r="AK71" s="47"/>
    </row>
    <row r="72" spans="1:37" s="7" customFormat="1" ht="15.75" customHeight="1">
      <c r="A72" s="5" t="str">
        <f>R67</f>
        <v>七ヶ浜</v>
      </c>
      <c r="B72" s="15"/>
      <c r="C72" s="15">
        <f>U68</f>
        <v>0</v>
      </c>
      <c r="D72" s="15" t="s">
        <v>28</v>
      </c>
      <c r="E72" s="16">
        <f>S68</f>
        <v>0</v>
      </c>
      <c r="F72" s="21"/>
      <c r="G72" s="18">
        <f>U69</f>
        <v>0</v>
      </c>
      <c r="H72" s="18" t="s">
        <v>28</v>
      </c>
      <c r="I72" s="20">
        <f>S69</f>
        <v>0</v>
      </c>
      <c r="J72" s="19"/>
      <c r="K72" s="18">
        <f>U70</f>
        <v>0</v>
      </c>
      <c r="L72" s="15" t="s">
        <v>28</v>
      </c>
      <c r="M72" s="20">
        <f>S70</f>
        <v>0</v>
      </c>
      <c r="N72" s="14"/>
      <c r="O72" s="15">
        <f>U71</f>
        <v>0</v>
      </c>
      <c r="P72" s="15" t="s">
        <v>28</v>
      </c>
      <c r="Q72" s="16">
        <f>S71</f>
        <v>0</v>
      </c>
      <c r="R72" s="56"/>
      <c r="S72" s="57"/>
      <c r="T72" s="57"/>
      <c r="U72" s="58"/>
      <c r="V72" s="14"/>
      <c r="W72" s="15">
        <f>'１次予選 (2)'!AL30</f>
        <v>0</v>
      </c>
      <c r="X72" s="15" t="s">
        <v>28</v>
      </c>
      <c r="Y72" s="16">
        <f>'１次予選 (2)'!AO30</f>
        <v>0</v>
      </c>
      <c r="Z72" s="14"/>
      <c r="AA72" s="15">
        <f>'１次予選 (2)'!AL18</f>
        <v>0</v>
      </c>
      <c r="AB72" s="15" t="s">
        <v>28</v>
      </c>
      <c r="AC72" s="16">
        <f>'１次予選 (2)'!AO18</f>
        <v>0</v>
      </c>
      <c r="AD72" s="16">
        <f t="shared" si="56"/>
        <v>0</v>
      </c>
      <c r="AE72" s="5">
        <f t="shared" si="59"/>
        <v>0</v>
      </c>
      <c r="AF72" s="39">
        <f t="shared" si="60"/>
        <v>0</v>
      </c>
      <c r="AG72" s="39">
        <f t="shared" si="61"/>
        <v>0</v>
      </c>
      <c r="AH72" s="5">
        <f t="shared" si="57"/>
        <v>0</v>
      </c>
      <c r="AI72" s="5">
        <f t="shared" si="62"/>
        <v>0</v>
      </c>
      <c r="AJ72" s="5">
        <f t="shared" si="58"/>
        <v>0</v>
      </c>
      <c r="AK72" s="47"/>
    </row>
    <row r="73" spans="1:37" s="7" customFormat="1" ht="15.75" customHeight="1">
      <c r="A73" s="5" t="str">
        <f>V67</f>
        <v>ジュニオール</v>
      </c>
      <c r="B73" s="15"/>
      <c r="C73" s="15">
        <f>Y68</f>
        <v>0</v>
      </c>
      <c r="D73" s="15" t="s">
        <v>28</v>
      </c>
      <c r="E73" s="16">
        <f>W68</f>
        <v>0</v>
      </c>
      <c r="F73" s="21"/>
      <c r="G73" s="18">
        <f>Y69</f>
        <v>0</v>
      </c>
      <c r="H73" s="18" t="s">
        <v>28</v>
      </c>
      <c r="I73" s="20">
        <f>W69</f>
        <v>0</v>
      </c>
      <c r="J73" s="14"/>
      <c r="K73" s="15">
        <f>Y70</f>
        <v>0</v>
      </c>
      <c r="L73" s="15" t="s">
        <v>28</v>
      </c>
      <c r="M73" s="16">
        <f>W70</f>
        <v>0</v>
      </c>
      <c r="N73" s="14"/>
      <c r="O73" s="15">
        <f>Y71</f>
        <v>0</v>
      </c>
      <c r="P73" s="15" t="s">
        <v>28</v>
      </c>
      <c r="Q73" s="16">
        <f>W71</f>
        <v>0</v>
      </c>
      <c r="R73" s="14"/>
      <c r="S73" s="15">
        <f>Y72</f>
        <v>0</v>
      </c>
      <c r="T73" s="15" t="s">
        <v>28</v>
      </c>
      <c r="U73" s="16">
        <f>W72</f>
        <v>0</v>
      </c>
      <c r="V73" s="56"/>
      <c r="W73" s="57"/>
      <c r="X73" s="57"/>
      <c r="Y73" s="58"/>
      <c r="Z73" s="14"/>
      <c r="AA73" s="15">
        <f>'１次予選 (3)'!AL15</f>
        <v>0</v>
      </c>
      <c r="AB73" s="15" t="s">
        <v>28</v>
      </c>
      <c r="AC73" s="16">
        <f>'１次予選 (3)'!AO15</f>
        <v>0</v>
      </c>
      <c r="AD73" s="16">
        <f t="shared" si="56"/>
        <v>0</v>
      </c>
      <c r="AE73" s="5">
        <f t="shared" si="59"/>
        <v>0</v>
      </c>
      <c r="AF73" s="39">
        <f t="shared" si="60"/>
        <v>0</v>
      </c>
      <c r="AG73" s="39">
        <f t="shared" si="61"/>
        <v>0</v>
      </c>
      <c r="AH73" s="5">
        <f t="shared" si="57"/>
        <v>0</v>
      </c>
      <c r="AI73" s="5">
        <f t="shared" si="62"/>
        <v>0</v>
      </c>
      <c r="AJ73" s="5">
        <f t="shared" si="58"/>
        <v>0</v>
      </c>
      <c r="AK73" s="47"/>
    </row>
    <row r="74" spans="1:37" s="7" customFormat="1" ht="15.75" customHeight="1">
      <c r="A74" s="5" t="str">
        <f>Z67</f>
        <v>小牛田FC</v>
      </c>
      <c r="B74" s="15"/>
      <c r="C74" s="18">
        <f>AC68</f>
        <v>0</v>
      </c>
      <c r="D74" s="18" t="s">
        <v>28</v>
      </c>
      <c r="E74" s="20">
        <f>AA68</f>
        <v>0</v>
      </c>
      <c r="F74" s="21"/>
      <c r="G74" s="15">
        <f>AC69</f>
        <v>0</v>
      </c>
      <c r="H74" s="15" t="s">
        <v>28</v>
      </c>
      <c r="I74" s="16">
        <f>AA69</f>
        <v>0</v>
      </c>
      <c r="J74" s="14"/>
      <c r="K74" s="15">
        <f>AC70</f>
        <v>0</v>
      </c>
      <c r="L74" s="15" t="s">
        <v>28</v>
      </c>
      <c r="M74" s="16">
        <f>AA70</f>
        <v>0</v>
      </c>
      <c r="N74" s="14"/>
      <c r="O74" s="15">
        <f>AC71</f>
        <v>0</v>
      </c>
      <c r="P74" s="15" t="s">
        <v>28</v>
      </c>
      <c r="Q74" s="16">
        <f>AA71</f>
        <v>0</v>
      </c>
      <c r="R74" s="14"/>
      <c r="S74" s="15">
        <f>AC72</f>
        <v>0</v>
      </c>
      <c r="T74" s="15" t="s">
        <v>28</v>
      </c>
      <c r="U74" s="16">
        <f>AA72</f>
        <v>0</v>
      </c>
      <c r="V74" s="14"/>
      <c r="W74" s="15">
        <f>AC73</f>
        <v>0</v>
      </c>
      <c r="X74" s="15" t="s">
        <v>28</v>
      </c>
      <c r="Y74" s="16">
        <f>AA73</f>
        <v>0</v>
      </c>
      <c r="Z74" s="56"/>
      <c r="AA74" s="57"/>
      <c r="AB74" s="57"/>
      <c r="AC74" s="58"/>
      <c r="AD74" s="16">
        <f t="shared" si="56"/>
        <v>0</v>
      </c>
      <c r="AE74" s="5">
        <f t="shared" si="59"/>
        <v>0</v>
      </c>
      <c r="AF74" s="5">
        <f t="shared" si="60"/>
        <v>0</v>
      </c>
      <c r="AG74" s="5">
        <f t="shared" si="61"/>
        <v>0</v>
      </c>
      <c r="AH74" s="5">
        <f t="shared" si="57"/>
        <v>0</v>
      </c>
      <c r="AI74" s="5">
        <f t="shared" si="62"/>
        <v>0</v>
      </c>
      <c r="AJ74" s="5">
        <f>SUM(AH74-AI74)</f>
        <v>0</v>
      </c>
      <c r="AK74" s="47"/>
    </row>
    <row r="75" spans="1:37" ht="1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37">
        <f aca="true" t="shared" si="63" ref="AD75:AJ75">SUM(AD68:AD74)</f>
        <v>0</v>
      </c>
      <c r="AE75" s="37">
        <f t="shared" si="63"/>
        <v>0</v>
      </c>
      <c r="AF75" s="37">
        <f t="shared" si="63"/>
        <v>0</v>
      </c>
      <c r="AG75" s="37">
        <f t="shared" si="63"/>
        <v>0</v>
      </c>
      <c r="AH75" s="37">
        <f t="shared" si="63"/>
        <v>0</v>
      </c>
      <c r="AI75" s="37">
        <f t="shared" si="63"/>
        <v>0</v>
      </c>
      <c r="AJ75" s="37">
        <f t="shared" si="63"/>
        <v>0</v>
      </c>
      <c r="AK75" s="17"/>
    </row>
  </sheetData>
  <sheetProtection/>
  <mergeCells count="66">
    <mergeCell ref="V67:Y67"/>
    <mergeCell ref="Z67:AC67"/>
    <mergeCell ref="V49:Y49"/>
    <mergeCell ref="Z49:AC49"/>
    <mergeCell ref="V58:Y58"/>
    <mergeCell ref="Z58:AC58"/>
    <mergeCell ref="Z40:AC40"/>
    <mergeCell ref="N49:Q49"/>
    <mergeCell ref="R12:U12"/>
    <mergeCell ref="N12:Q12"/>
    <mergeCell ref="V12:Y12"/>
    <mergeCell ref="Z12:AC12"/>
    <mergeCell ref="B67:E67"/>
    <mergeCell ref="F67:I67"/>
    <mergeCell ref="J67:M67"/>
    <mergeCell ref="V3:Y3"/>
    <mergeCell ref="N67:Q67"/>
    <mergeCell ref="R21:U21"/>
    <mergeCell ref="N40:Q40"/>
    <mergeCell ref="R49:U49"/>
    <mergeCell ref="R67:U67"/>
    <mergeCell ref="N58:Q58"/>
    <mergeCell ref="A1:AK1"/>
    <mergeCell ref="R3:U3"/>
    <mergeCell ref="B3:E3"/>
    <mergeCell ref="F3:I3"/>
    <mergeCell ref="J3:M3"/>
    <mergeCell ref="Z3:AC3"/>
    <mergeCell ref="N3:Q3"/>
    <mergeCell ref="AD2:AJ2"/>
    <mergeCell ref="B2:E2"/>
    <mergeCell ref="B66:E66"/>
    <mergeCell ref="B58:E58"/>
    <mergeCell ref="F58:I58"/>
    <mergeCell ref="B57:E57"/>
    <mergeCell ref="J49:M49"/>
    <mergeCell ref="B11:E11"/>
    <mergeCell ref="F12:I12"/>
    <mergeCell ref="J12:M12"/>
    <mergeCell ref="B12:E12"/>
    <mergeCell ref="B49:E49"/>
    <mergeCell ref="R58:U58"/>
    <mergeCell ref="J58:M58"/>
    <mergeCell ref="V30:Y30"/>
    <mergeCell ref="R30:U30"/>
    <mergeCell ref="R40:U40"/>
    <mergeCell ref="J40:M40"/>
    <mergeCell ref="V40:Y40"/>
    <mergeCell ref="F49:I49"/>
    <mergeCell ref="B39:E39"/>
    <mergeCell ref="B48:E48"/>
    <mergeCell ref="B40:E40"/>
    <mergeCell ref="F40:I40"/>
    <mergeCell ref="B20:E20"/>
    <mergeCell ref="B21:E21"/>
    <mergeCell ref="F21:I21"/>
    <mergeCell ref="B29:E29"/>
    <mergeCell ref="B30:E30"/>
    <mergeCell ref="F30:I30"/>
    <mergeCell ref="J21:M21"/>
    <mergeCell ref="V21:Y21"/>
    <mergeCell ref="Z21:AC21"/>
    <mergeCell ref="J30:M30"/>
    <mergeCell ref="N30:Q30"/>
    <mergeCell ref="Z30:AC30"/>
    <mergeCell ref="N21:Q21"/>
  </mergeCells>
  <printOptions horizontalCentered="1" verticalCentered="1"/>
  <pageMargins left="0.4724409448818898" right="0.11811023622047245" top="0.15748031496062992" bottom="0.15748031496062992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shiosyou</dc:creator>
  <cp:keywords/>
  <dc:description/>
  <cp:lastModifiedBy>Saitou</cp:lastModifiedBy>
  <cp:lastPrinted>2019-05-14T07:32:52Z</cp:lastPrinted>
  <dcterms:created xsi:type="dcterms:W3CDTF">1997-01-08T22:48:59Z</dcterms:created>
  <dcterms:modified xsi:type="dcterms:W3CDTF">2019-05-19T21:56:10Z</dcterms:modified>
  <cp:category/>
  <cp:version/>
  <cp:contentType/>
  <cp:contentStatus/>
</cp:coreProperties>
</file>